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naquezada/Downloads/"/>
    </mc:Choice>
  </mc:AlternateContent>
  <xr:revisionPtr revIDLastSave="0" documentId="13_ncr:1_{782F450E-8A0F-E540-8866-16FB3531EC56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SEPTIEMBRE 2022" sheetId="2" r:id="rId1"/>
  </sheets>
  <externalReferences>
    <externalReference r:id="rId2"/>
  </externalReferences>
  <definedNames>
    <definedName name="_xlnm.Database">#REF!</definedName>
    <definedName name="Cuadro_Area">[1]Hoja1!#REF!</definedName>
    <definedName name="Cuadro_Area1">[1]Hoja1!#REF!</definedName>
    <definedName name="Cuadro_dir">[1]Hoja1!#REF!</definedName>
    <definedName name="cuadro_direcciones">[1]Hoja1!$B$7:$J$19</definedName>
    <definedName name="d">[1]Hoja1!#REF!</definedName>
    <definedName name="direcciones">[1]Hoja1!$C$2:$J$2</definedName>
    <definedName name="II">[1]Hoja1!#REF!</definedName>
    <definedName name="III">[1]Hoja1!#REF!</definedName>
    <definedName name="intendencias">[1]Hoja1!$B$8:$B$19</definedName>
    <definedName name="s">[1]Hoja1!#REF!</definedName>
    <definedName name="T">[1]Hoja1!#REF!</definedName>
    <definedName name="UYT">[1]Hoja1!#REF!</definedName>
    <definedName name="WER">[1]Hoja1!#REF!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E45" i="2"/>
  <c r="C45" i="2"/>
  <c r="E26" i="2"/>
  <c r="D26" i="2"/>
  <c r="C26" i="2"/>
  <c r="F17" i="2" l="1"/>
  <c r="F18" i="2"/>
  <c r="F19" i="2"/>
  <c r="F20" i="2"/>
  <c r="F21" i="2"/>
  <c r="F22" i="2"/>
  <c r="F23" i="2"/>
  <c r="F24" i="2"/>
  <c r="F25" i="2"/>
  <c r="G45" i="2"/>
  <c r="G44" i="2"/>
  <c r="G43" i="2"/>
  <c r="G42" i="2"/>
  <c r="G41" i="2"/>
  <c r="G40" i="2"/>
  <c r="F45" i="2"/>
  <c r="E11" i="2" l="1"/>
  <c r="D11" i="2"/>
  <c r="C11" i="2"/>
  <c r="F11" i="2" l="1"/>
  <c r="F53" i="2"/>
  <c r="F56" i="2" l="1"/>
  <c r="G56" i="2"/>
  <c r="F54" i="2"/>
  <c r="G55" i="2"/>
  <c r="G54" i="2"/>
  <c r="F55" i="2"/>
  <c r="G53" i="2"/>
  <c r="G52" i="2" l="1"/>
  <c r="G57" i="2"/>
  <c r="F57" i="2"/>
  <c r="F52" i="2"/>
  <c r="G65" i="2" l="1"/>
  <c r="F65" i="2"/>
  <c r="G64" i="2"/>
  <c r="F64" i="2"/>
  <c r="F75" i="2"/>
  <c r="E75" i="2"/>
  <c r="D75" i="2"/>
  <c r="C75" i="2"/>
  <c r="F73" i="2"/>
  <c r="E73" i="2"/>
  <c r="D73" i="2"/>
  <c r="C73" i="2"/>
  <c r="E72" i="2"/>
  <c r="D72" i="2"/>
  <c r="C72" i="2"/>
  <c r="G33" i="2"/>
  <c r="F33" i="2"/>
  <c r="G32" i="2"/>
  <c r="F32" i="2"/>
  <c r="G31" i="2"/>
  <c r="F31" i="2"/>
  <c r="D71" i="2" l="1"/>
  <c r="C71" i="2"/>
  <c r="E71" i="2" l="1"/>
  <c r="F71" i="2" s="1"/>
  <c r="E74" i="2"/>
  <c r="E76" i="2" s="1"/>
  <c r="D74" i="2"/>
  <c r="D76" i="2" s="1"/>
  <c r="C74" i="2"/>
  <c r="C76" i="2" s="1"/>
  <c r="F26" i="2"/>
  <c r="F72" i="2" s="1"/>
  <c r="G25" i="2"/>
  <c r="G24" i="2"/>
  <c r="G23" i="2"/>
  <c r="G22" i="2"/>
  <c r="G21" i="2"/>
  <c r="G20" i="2"/>
  <c r="G19" i="2"/>
  <c r="G18" i="2"/>
  <c r="G17" i="2"/>
  <c r="G26" i="2" l="1"/>
  <c r="F74" i="2"/>
  <c r="F76" i="2" s="1"/>
</calcChain>
</file>

<file path=xl/sharedStrings.xml><?xml version="1.0" encoding="utf-8"?>
<sst xmlns="http://schemas.openxmlformats.org/spreadsheetml/2006/main" count="86" uniqueCount="43">
  <si>
    <t>PORTAFOLIO DE INVERSIONES</t>
  </si>
  <si>
    <t>CALIFICACIÓN DE RIESGO</t>
  </si>
  <si>
    <t>SALDO DE INVERSIONES</t>
  </si>
  <si>
    <t>% CONSTITUIDO</t>
  </si>
  <si>
    <t>A</t>
  </si>
  <si>
    <t>B</t>
  </si>
  <si>
    <t>C</t>
  </si>
  <si>
    <t>D</t>
  </si>
  <si>
    <t>E</t>
  </si>
  <si>
    <t>Total general</t>
  </si>
  <si>
    <t>CARTERA DE CRÉDITOS</t>
  </si>
  <si>
    <t>SALDO DE LA CARTERA</t>
  </si>
  <si>
    <t>PROVISIONES REQUERIDAS</t>
  </si>
  <si>
    <t>EXCEDENTE/DEFICIT</t>
  </si>
  <si>
    <t>A1</t>
  </si>
  <si>
    <t>A2</t>
  </si>
  <si>
    <t>A3</t>
  </si>
  <si>
    <t>B1</t>
  </si>
  <si>
    <t>B2</t>
  </si>
  <si>
    <t>C1</t>
  </si>
  <si>
    <t>C2</t>
  </si>
  <si>
    <t>PROVISIONES REQUERIDAS (EN USD)</t>
  </si>
  <si>
    <t>Cartera con garantía autoliquidable</t>
  </si>
  <si>
    <t>Cartera con garantía hipotecaria</t>
  </si>
  <si>
    <t>Cartera adquirida en procesos de fusión y liquidación</t>
  </si>
  <si>
    <t>CUENTAS POR COBRAR</t>
  </si>
  <si>
    <t>SALDO DE LA CUENTA</t>
  </si>
  <si>
    <t>OTROS ACTIVOS</t>
  </si>
  <si>
    <t>BIENES EN DACIÓN EN PAGO</t>
  </si>
  <si>
    <t>DETALLE</t>
  </si>
  <si>
    <t>MANTENIDOS POR HASTA 1 AÑO</t>
  </si>
  <si>
    <t>MANTENIDOS POR MÁS DE 1 AÑO</t>
  </si>
  <si>
    <t>RESUMEN</t>
  </si>
  <si>
    <t>ACTIVOS DE RIESGO</t>
  </si>
  <si>
    <t>Inversiones</t>
  </si>
  <si>
    <t>Cartera de crédito</t>
  </si>
  <si>
    <t>Cuentas por cobrar</t>
  </si>
  <si>
    <t>Bienes en dación en pago</t>
  </si>
  <si>
    <t>Otros activos</t>
  </si>
  <si>
    <r>
      <rPr>
        <b/>
        <sz val="8"/>
        <rFont val="Calibri"/>
        <family val="2"/>
      </rPr>
      <t>PROVISIONES
REQUERIDAS</t>
    </r>
  </si>
  <si>
    <r>
      <rPr>
        <b/>
        <sz val="8"/>
        <rFont val="Calibri"/>
        <family val="2"/>
      </rPr>
      <t>PROVISIONES
CONSTITUIDAS</t>
    </r>
  </si>
  <si>
    <r>
      <rPr>
        <b/>
        <sz val="8"/>
        <rFont val="Calibri"/>
        <family val="2"/>
      </rPr>
      <t>PROVISIONES
ESPECÍFICAS CONSTITUIDAS</t>
    </r>
  </si>
  <si>
    <t>ANEXO CALIFICACION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</si>
</sst>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\-#,##0.00"/>
    <numFmt numFmtId="165" formatCode="0.0%"/>
    <numFmt numFmtId="166" formatCode="&quot;$&quot;#,##0.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 applyAlignment="1">
      <alignment horizontal="left" vertical="top"/>
    </xf>
    <xf numFmtId="0" fontId="6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3" fillId="0" borderId="1" xfId="1" applyFont="1" applyBorder="1" applyAlignment="1">
      <alignment horizontal="left" vertical="top" wrapText="1" indent="2"/>
    </xf>
    <xf numFmtId="0" fontId="3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 indent="2"/>
    </xf>
    <xf numFmtId="0" fontId="2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6" fontId="2" fillId="0" borderId="1" xfId="1" applyNumberFormat="1" applyFont="1" applyBorder="1" applyAlignment="1">
      <alignment horizontal="right" wrapText="1"/>
    </xf>
    <xf numFmtId="10" fontId="2" fillId="0" borderId="1" xfId="2" applyNumberFormat="1" applyFont="1" applyFill="1" applyBorder="1" applyAlignment="1">
      <alignment horizontal="right" wrapText="1"/>
    </xf>
    <xf numFmtId="166" fontId="5" fillId="0" borderId="1" xfId="1" applyNumberFormat="1" applyFont="1" applyBorder="1" applyAlignment="1">
      <alignment horizontal="right" wrapText="1"/>
    </xf>
    <xf numFmtId="10" fontId="5" fillId="0" borderId="1" xfId="2" applyNumberFormat="1" applyFont="1" applyFill="1" applyBorder="1" applyAlignment="1">
      <alignment horizontal="right" wrapText="1"/>
    </xf>
    <xf numFmtId="0" fontId="2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left" vertical="top" wrapText="1"/>
    </xf>
    <xf numFmtId="0" fontId="3" fillId="0" borderId="4" xfId="1" applyFont="1" applyBorder="1" applyAlignment="1">
      <alignment vertical="center" wrapText="1"/>
    </xf>
    <xf numFmtId="0" fontId="2" fillId="0" borderId="2" xfId="1" applyFont="1" applyBorder="1" applyAlignment="1">
      <alignment vertical="top" wrapText="1"/>
    </xf>
    <xf numFmtId="166" fontId="2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6" fontId="2" fillId="0" borderId="2" xfId="1" applyNumberFormat="1" applyFont="1" applyBorder="1" applyAlignment="1">
      <alignment vertical="top" wrapText="1"/>
    </xf>
    <xf numFmtId="166" fontId="2" fillId="0" borderId="0" xfId="1" applyNumberFormat="1" applyFont="1" applyAlignment="1">
      <alignment horizontal="left" vertical="top"/>
    </xf>
    <xf numFmtId="17" fontId="2" fillId="0" borderId="0" xfId="1" applyNumberFormat="1" applyFont="1" applyAlignment="1">
      <alignment horizontal="left" vertical="top"/>
    </xf>
    <xf numFmtId="0" fontId="3" fillId="0" borderId="6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wrapText="1"/>
    </xf>
  </cellXfs>
  <cellStyles count="3">
    <cellStyle name="Normal" xfId="0" builtinId="0"/>
    <cellStyle name="Normal 536" xfId="1" xr:uid="{5EFFE476-90CA-42BE-8B07-59998C72DB8A}"/>
    <cellStyle name="Porcentaje 8" xfId="2" xr:uid="{371BE4EF-C8F3-4F72-A7D3-4EF813464E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MT%20Mes%202012_Luis_Guas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00C6-D8A9-4BB9-BB40-50E5374927F2}">
  <sheetPr codeName="Hoja1">
    <tabColor rgb="FF00B050"/>
  </sheetPr>
  <dimension ref="B2:G76"/>
  <sheetViews>
    <sheetView showGridLines="0" tabSelected="1" topLeftCell="A69" zoomScale="130" zoomScaleNormal="130" workbookViewId="0">
      <selection activeCell="C26" sqref="C26"/>
    </sheetView>
  </sheetViews>
  <sheetFormatPr baseColWidth="10" defaultColWidth="9.3984375" defaultRowHeight="11" x14ac:dyDescent="0.15"/>
  <cols>
    <col min="1" max="1" width="4.59765625" style="2" customWidth="1"/>
    <col min="2" max="2" width="27.59765625" style="2" bestFit="1" customWidth="1"/>
    <col min="3" max="3" width="12.19921875" style="2" bestFit="1" customWidth="1"/>
    <col min="4" max="4" width="14.3984375" style="2" bestFit="1" customWidth="1"/>
    <col min="5" max="5" width="11.19921875" style="2" bestFit="1" customWidth="1"/>
    <col min="6" max="6" width="12.796875" style="2" bestFit="1" customWidth="1"/>
    <col min="7" max="7" width="13.19921875" style="2" customWidth="1"/>
    <col min="8" max="16384" width="9.3984375" style="2"/>
  </cols>
  <sheetData>
    <row r="2" spans="2:7" ht="15" x14ac:dyDescent="0.15">
      <c r="B2" s="1" t="s">
        <v>42</v>
      </c>
      <c r="C2" s="29"/>
    </row>
    <row r="4" spans="2:7" ht="21.75" customHeight="1" x14ac:dyDescent="0.15">
      <c r="B4" s="31" t="s">
        <v>0</v>
      </c>
      <c r="C4" s="31"/>
      <c r="D4" s="31"/>
      <c r="E4" s="31"/>
      <c r="F4" s="31"/>
      <c r="G4" s="31"/>
    </row>
    <row r="5" spans="2:7" ht="48" x14ac:dyDescent="0.15">
      <c r="B5" s="3" t="s">
        <v>1</v>
      </c>
      <c r="C5" s="4" t="s">
        <v>2</v>
      </c>
      <c r="D5" s="5" t="s">
        <v>39</v>
      </c>
      <c r="E5" s="6" t="s">
        <v>40</v>
      </c>
      <c r="F5" s="7" t="s">
        <v>3</v>
      </c>
      <c r="G5" s="32"/>
    </row>
    <row r="6" spans="2:7" ht="12" x14ac:dyDescent="0.15">
      <c r="B6" s="24" t="s">
        <v>4</v>
      </c>
      <c r="C6" s="25">
        <v>225044736.06999999</v>
      </c>
      <c r="D6" s="25">
        <v>0</v>
      </c>
      <c r="E6" s="25">
        <v>0</v>
      </c>
      <c r="F6" s="10">
        <v>0</v>
      </c>
      <c r="G6" s="32"/>
    </row>
    <row r="7" spans="2:7" ht="12" x14ac:dyDescent="0.15">
      <c r="B7" s="24" t="s">
        <v>5</v>
      </c>
      <c r="C7" s="26">
        <v>187977.14</v>
      </c>
      <c r="D7" s="26">
        <v>37595.43</v>
      </c>
      <c r="E7" s="26">
        <v>37595.43</v>
      </c>
      <c r="F7" s="10">
        <v>0</v>
      </c>
      <c r="G7" s="32"/>
    </row>
    <row r="8" spans="2:7" ht="12" x14ac:dyDescent="0.15">
      <c r="B8" s="24" t="s">
        <v>6</v>
      </c>
      <c r="C8" s="25"/>
      <c r="D8" s="25"/>
      <c r="E8" s="25"/>
      <c r="F8" s="10">
        <v>0</v>
      </c>
      <c r="G8" s="32"/>
    </row>
    <row r="9" spans="2:7" ht="12" x14ac:dyDescent="0.15">
      <c r="B9" s="24" t="s">
        <v>7</v>
      </c>
      <c r="C9" s="26"/>
      <c r="D9" s="26"/>
      <c r="E9" s="26"/>
      <c r="F9" s="10">
        <v>0</v>
      </c>
      <c r="G9" s="32"/>
    </row>
    <row r="10" spans="2:7" ht="12" x14ac:dyDescent="0.15">
      <c r="B10" s="24" t="s">
        <v>8</v>
      </c>
      <c r="C10" s="26"/>
      <c r="D10" s="26"/>
      <c r="E10" s="26"/>
      <c r="F10" s="10">
        <v>0</v>
      </c>
      <c r="G10" s="32"/>
    </row>
    <row r="11" spans="2:7" ht="12" x14ac:dyDescent="0.15">
      <c r="B11" s="4" t="s">
        <v>9</v>
      </c>
      <c r="C11" s="11">
        <f>SUM(C6:C10)</f>
        <v>225232713.20999998</v>
      </c>
      <c r="D11" s="11">
        <f t="shared" ref="D11:E11" si="0">SUM(D6:D10)</f>
        <v>37595.43</v>
      </c>
      <c r="E11" s="11">
        <f t="shared" si="0"/>
        <v>37595.43</v>
      </c>
      <c r="F11" s="12">
        <f>+E11/D11</f>
        <v>1</v>
      </c>
      <c r="G11" s="32"/>
    </row>
    <row r="12" spans="2:7" x14ac:dyDescent="0.15">
      <c r="B12" s="13"/>
      <c r="C12" s="13"/>
      <c r="D12" s="13"/>
      <c r="E12" s="13"/>
      <c r="F12" s="13"/>
      <c r="G12" s="13"/>
    </row>
    <row r="13" spans="2:7" x14ac:dyDescent="0.15">
      <c r="B13" s="13"/>
      <c r="C13" s="13"/>
      <c r="D13" s="13"/>
      <c r="E13" s="13"/>
      <c r="F13" s="13"/>
      <c r="G13" s="13"/>
    </row>
    <row r="14" spans="2:7" x14ac:dyDescent="0.15">
      <c r="B14" s="13"/>
      <c r="C14" s="13"/>
      <c r="D14" s="13"/>
      <c r="E14" s="13"/>
      <c r="F14" s="13"/>
      <c r="G14" s="13"/>
    </row>
    <row r="15" spans="2:7" x14ac:dyDescent="0.15">
      <c r="B15" s="33" t="s">
        <v>10</v>
      </c>
      <c r="C15" s="33"/>
      <c r="D15" s="33"/>
      <c r="E15" s="33"/>
      <c r="F15" s="33"/>
      <c r="G15" s="33"/>
    </row>
    <row r="16" spans="2:7" ht="60" x14ac:dyDescent="0.15">
      <c r="B16" s="14" t="s">
        <v>1</v>
      </c>
      <c r="C16" s="15" t="s">
        <v>11</v>
      </c>
      <c r="D16" s="3" t="s">
        <v>12</v>
      </c>
      <c r="E16" s="6" t="s">
        <v>41</v>
      </c>
      <c r="F16" s="16" t="s">
        <v>13</v>
      </c>
      <c r="G16" s="16" t="s">
        <v>3</v>
      </c>
    </row>
    <row r="17" spans="2:7" ht="12" x14ac:dyDescent="0.15">
      <c r="B17" s="8" t="s">
        <v>14</v>
      </c>
      <c r="C17" s="9">
        <v>930006219.389979</v>
      </c>
      <c r="D17" s="9">
        <v>4302766.2168998942</v>
      </c>
      <c r="E17" s="9">
        <v>20739342.300000411</v>
      </c>
      <c r="F17" s="23">
        <f t="shared" ref="F17:F25" si="1">+E17-D17</f>
        <v>16436576.083100516</v>
      </c>
      <c r="G17" s="10">
        <f>+E17/D17</f>
        <v>4.8200021229466019</v>
      </c>
    </row>
    <row r="18" spans="2:7" ht="12" x14ac:dyDescent="0.15">
      <c r="B18" s="8" t="s">
        <v>15</v>
      </c>
      <c r="C18" s="9">
        <v>45959860.419999838</v>
      </c>
      <c r="D18" s="9">
        <v>838545.72199999797</v>
      </c>
      <c r="E18" s="9">
        <v>2515637.8999999948</v>
      </c>
      <c r="F18" s="23">
        <f t="shared" si="1"/>
        <v>1677092.1779999968</v>
      </c>
      <c r="G18" s="10">
        <f t="shared" ref="G18:G26" si="2">+E18/D18</f>
        <v>3.0000008753249605</v>
      </c>
    </row>
    <row r="19" spans="2:7" ht="12" x14ac:dyDescent="0.15">
      <c r="B19" s="8" t="s">
        <v>16</v>
      </c>
      <c r="C19" s="9">
        <v>19829113.939999972</v>
      </c>
      <c r="D19" s="9">
        <v>703589.18959999888</v>
      </c>
      <c r="E19" s="9">
        <v>2110767.5000000061</v>
      </c>
      <c r="F19" s="23">
        <f t="shared" si="1"/>
        <v>1407178.3104000073</v>
      </c>
      <c r="G19" s="10">
        <f t="shared" si="2"/>
        <v>2.9999999022156798</v>
      </c>
    </row>
    <row r="20" spans="2:7" ht="12" x14ac:dyDescent="0.15">
      <c r="B20" s="8" t="s">
        <v>17</v>
      </c>
      <c r="C20" s="9">
        <v>6039884.1499999957</v>
      </c>
      <c r="D20" s="9">
        <v>432413.43119999958</v>
      </c>
      <c r="E20" s="9">
        <v>1081033.5200000007</v>
      </c>
      <c r="F20" s="23">
        <f t="shared" si="1"/>
        <v>648620.08880000119</v>
      </c>
      <c r="G20" s="10">
        <f t="shared" si="2"/>
        <v>2.4999998658691105</v>
      </c>
    </row>
    <row r="21" spans="2:7" ht="12" x14ac:dyDescent="0.15">
      <c r="B21" s="8" t="s">
        <v>18</v>
      </c>
      <c r="C21" s="9">
        <v>5126143.6600000039</v>
      </c>
      <c r="D21" s="9">
        <v>687435.17700000026</v>
      </c>
      <c r="E21" s="9">
        <v>2749740.7799999993</v>
      </c>
      <c r="F21" s="23">
        <f t="shared" si="1"/>
        <v>2062305.6029999992</v>
      </c>
      <c r="G21" s="10">
        <f t="shared" si="2"/>
        <v>4.0000001047371461</v>
      </c>
    </row>
    <row r="22" spans="2:7" ht="12" x14ac:dyDescent="0.15">
      <c r="B22" s="8" t="s">
        <v>19</v>
      </c>
      <c r="C22" s="9">
        <v>7701765.1300000073</v>
      </c>
      <c r="D22" s="9">
        <v>2073724.0769999998</v>
      </c>
      <c r="E22" s="9">
        <v>6912413.5899999999</v>
      </c>
      <c r="F22" s="23">
        <f t="shared" si="1"/>
        <v>4838689.5130000003</v>
      </c>
      <c r="G22" s="10">
        <f t="shared" si="2"/>
        <v>3.3333333333333335</v>
      </c>
    </row>
    <row r="23" spans="2:7" ht="12" x14ac:dyDescent="0.15">
      <c r="B23" s="8" t="s">
        <v>20</v>
      </c>
      <c r="C23" s="9">
        <v>5484138.0700000003</v>
      </c>
      <c r="D23" s="9">
        <v>2440064.2799999993</v>
      </c>
      <c r="E23" s="9">
        <v>4880128.5599999987</v>
      </c>
      <c r="F23" s="23">
        <f t="shared" si="1"/>
        <v>2440064.2799999993</v>
      </c>
      <c r="G23" s="10">
        <f t="shared" si="2"/>
        <v>2</v>
      </c>
    </row>
    <row r="24" spans="2:7" ht="12" x14ac:dyDescent="0.15">
      <c r="B24" s="8" t="s">
        <v>7</v>
      </c>
      <c r="C24" s="9">
        <v>5297522.6899999948</v>
      </c>
      <c r="D24" s="9">
        <v>3973142.0174999963</v>
      </c>
      <c r="E24" s="9">
        <v>5297522.6899999948</v>
      </c>
      <c r="F24" s="23">
        <f t="shared" si="1"/>
        <v>1324380.6724999985</v>
      </c>
      <c r="G24" s="10">
        <f t="shared" si="2"/>
        <v>1.3333333333333333</v>
      </c>
    </row>
    <row r="25" spans="2:7" ht="12" x14ac:dyDescent="0.15">
      <c r="B25" s="8" t="s">
        <v>8</v>
      </c>
      <c r="C25" s="9">
        <v>16638869.140000051</v>
      </c>
      <c r="D25" s="9">
        <v>16638869.140000051</v>
      </c>
      <c r="E25" s="9">
        <v>16638869.140000051</v>
      </c>
      <c r="F25" s="23">
        <f t="shared" si="1"/>
        <v>0</v>
      </c>
      <c r="G25" s="10">
        <f t="shared" si="2"/>
        <v>1</v>
      </c>
    </row>
    <row r="26" spans="2:7" ht="12" x14ac:dyDescent="0.15">
      <c r="B26" s="4" t="s">
        <v>9</v>
      </c>
      <c r="C26" s="11">
        <f>SUM(C17:C25)</f>
        <v>1042083516.5899788</v>
      </c>
      <c r="D26" s="11">
        <f t="shared" ref="D26:E26" si="3">SUM(D17:D25)</f>
        <v>32090549.251199938</v>
      </c>
      <c r="E26" s="11">
        <f t="shared" si="3"/>
        <v>62925455.980000459</v>
      </c>
      <c r="F26" s="11">
        <f t="shared" ref="F26" si="4">SUM(F17:F25)</f>
        <v>30834906.72880052</v>
      </c>
      <c r="G26" s="12">
        <f t="shared" si="2"/>
        <v>1.9608718905815403</v>
      </c>
    </row>
    <row r="29" spans="2:7" x14ac:dyDescent="0.15">
      <c r="B29" s="34"/>
      <c r="C29" s="34"/>
      <c r="D29" s="34"/>
      <c r="E29" s="34"/>
      <c r="F29" s="34"/>
      <c r="G29" s="34"/>
    </row>
    <row r="30" spans="2:7" ht="67.5" customHeight="1" x14ac:dyDescent="0.15">
      <c r="B30" s="17"/>
      <c r="C30" s="15" t="s">
        <v>11</v>
      </c>
      <c r="D30" s="4" t="s">
        <v>21</v>
      </c>
      <c r="E30" s="6" t="s">
        <v>41</v>
      </c>
      <c r="F30" s="16" t="s">
        <v>13</v>
      </c>
      <c r="G30" s="16" t="s">
        <v>3</v>
      </c>
    </row>
    <row r="31" spans="2:7" ht="12" x14ac:dyDescent="0.15">
      <c r="B31" s="4" t="s">
        <v>22</v>
      </c>
      <c r="C31" s="9">
        <v>4742598.8200000031</v>
      </c>
      <c r="D31" s="9">
        <v>32645</v>
      </c>
      <c r="E31" s="9">
        <v>32645</v>
      </c>
      <c r="F31" s="23">
        <f>+E31-D31</f>
        <v>0</v>
      </c>
      <c r="G31" s="10">
        <f t="shared" ref="G31:G33" si="5">+E31/D31</f>
        <v>1</v>
      </c>
    </row>
    <row r="32" spans="2:7" ht="12" x14ac:dyDescent="0.15">
      <c r="B32" s="4" t="s">
        <v>23</v>
      </c>
      <c r="C32" s="9">
        <v>188640476.60000005</v>
      </c>
      <c r="D32" s="9">
        <v>1746609.0836499995</v>
      </c>
      <c r="E32" s="9">
        <v>5872512.2099999841</v>
      </c>
      <c r="F32" s="23">
        <f>+E32-D32</f>
        <v>4125903.1263499847</v>
      </c>
      <c r="G32" s="10">
        <f t="shared" si="5"/>
        <v>3.3622361551720688</v>
      </c>
    </row>
    <row r="33" spans="2:7" ht="24" x14ac:dyDescent="0.15">
      <c r="B33" s="4" t="s">
        <v>24</v>
      </c>
      <c r="C33" s="9">
        <v>98801.130000000019</v>
      </c>
      <c r="D33" s="9">
        <v>63109.065650000019</v>
      </c>
      <c r="E33" s="9">
        <v>68264.210000000006</v>
      </c>
      <c r="F33" s="23">
        <f>+E33-D33</f>
        <v>5155.1443499999878</v>
      </c>
      <c r="G33" s="10">
        <f t="shared" si="5"/>
        <v>1.0816862727550141</v>
      </c>
    </row>
    <row r="38" spans="2:7" x14ac:dyDescent="0.15">
      <c r="B38" s="30" t="s">
        <v>25</v>
      </c>
      <c r="C38" s="30"/>
      <c r="D38" s="30"/>
      <c r="E38" s="30"/>
      <c r="F38" s="30"/>
      <c r="G38" s="30"/>
    </row>
    <row r="39" spans="2:7" ht="67.5" customHeight="1" x14ac:dyDescent="0.15">
      <c r="B39" s="14" t="s">
        <v>1</v>
      </c>
      <c r="C39" s="15" t="s">
        <v>26</v>
      </c>
      <c r="D39" s="4" t="s">
        <v>21</v>
      </c>
      <c r="E39" s="6" t="s">
        <v>41</v>
      </c>
      <c r="F39" s="16" t="s">
        <v>13</v>
      </c>
      <c r="G39" s="16" t="s">
        <v>3</v>
      </c>
    </row>
    <row r="40" spans="2:7" ht="12" x14ac:dyDescent="0.15">
      <c r="B40" s="8" t="s">
        <v>4</v>
      </c>
      <c r="C40" s="9">
        <v>6114864.2299999986</v>
      </c>
      <c r="D40" s="9">
        <v>61148.642299999985</v>
      </c>
      <c r="E40" s="9">
        <v>61237.009699999981</v>
      </c>
      <c r="F40" s="9">
        <v>0</v>
      </c>
      <c r="G40" s="10">
        <f>+E40/D40</f>
        <v>1.001445124481529</v>
      </c>
    </row>
    <row r="41" spans="2:7" ht="12" x14ac:dyDescent="0.15">
      <c r="B41" s="8" t="s">
        <v>5</v>
      </c>
      <c r="C41" s="9">
        <v>24077.9</v>
      </c>
      <c r="D41" s="9">
        <v>4574.8010000000004</v>
      </c>
      <c r="E41" s="9">
        <v>4560.3285000000005</v>
      </c>
      <c r="F41" s="9">
        <v>0</v>
      </c>
      <c r="G41" s="10">
        <f t="shared" ref="G41:G45" si="6">+E41/D41</f>
        <v>0.99683647441713863</v>
      </c>
    </row>
    <row r="42" spans="2:7" ht="12" x14ac:dyDescent="0.15">
      <c r="B42" s="8" t="s">
        <v>6</v>
      </c>
      <c r="C42" s="9">
        <v>427.03</v>
      </c>
      <c r="D42" s="9">
        <v>251.94769999999997</v>
      </c>
      <c r="E42" s="9">
        <v>255.21549999999996</v>
      </c>
      <c r="F42" s="9">
        <v>0</v>
      </c>
      <c r="G42" s="10">
        <f t="shared" si="6"/>
        <v>1.0129701521387176</v>
      </c>
    </row>
    <row r="43" spans="2:7" ht="12" x14ac:dyDescent="0.15">
      <c r="B43" s="8" t="s">
        <v>7</v>
      </c>
      <c r="C43" s="9">
        <v>2869.42</v>
      </c>
      <c r="D43" s="9">
        <v>2840.7258000000002</v>
      </c>
      <c r="E43" s="9">
        <v>2840.7258000000002</v>
      </c>
      <c r="F43" s="9">
        <v>0</v>
      </c>
      <c r="G43" s="10">
        <f t="shared" si="6"/>
        <v>1</v>
      </c>
    </row>
    <row r="44" spans="2:7" ht="12" x14ac:dyDescent="0.15">
      <c r="B44" s="8" t="s">
        <v>8</v>
      </c>
      <c r="C44" s="9">
        <v>4823318.589999998</v>
      </c>
      <c r="D44" s="9">
        <v>4823318.589999998</v>
      </c>
      <c r="E44" s="9">
        <v>4823318.589999998</v>
      </c>
      <c r="F44" s="9">
        <v>0</v>
      </c>
      <c r="G44" s="10">
        <f t="shared" si="6"/>
        <v>1</v>
      </c>
    </row>
    <row r="45" spans="2:7" ht="12" x14ac:dyDescent="0.15">
      <c r="B45" s="4" t="s">
        <v>9</v>
      </c>
      <c r="C45" s="11">
        <f>SUM(C40:C44)</f>
        <v>10965557.169999998</v>
      </c>
      <c r="D45" s="11">
        <f t="shared" ref="D45:E45" si="7">SUM(D40:D44)</f>
        <v>4892134.7067999979</v>
      </c>
      <c r="E45" s="11">
        <f t="shared" si="7"/>
        <v>4892211.8694999982</v>
      </c>
      <c r="F45" s="11">
        <f t="shared" ref="F45" si="8">+E45-D45</f>
        <v>77.162700000219047</v>
      </c>
      <c r="G45" s="12">
        <f t="shared" si="6"/>
        <v>1.0000157728077057</v>
      </c>
    </row>
    <row r="47" spans="2:7" x14ac:dyDescent="0.15">
      <c r="C47" s="28"/>
    </row>
    <row r="50" spans="2:7" x14ac:dyDescent="0.15">
      <c r="B50" s="30" t="s">
        <v>27</v>
      </c>
      <c r="C50" s="30"/>
      <c r="D50" s="30"/>
      <c r="E50" s="30"/>
      <c r="F50" s="30"/>
      <c r="G50" s="30"/>
    </row>
    <row r="51" spans="2:7" ht="67.5" customHeight="1" x14ac:dyDescent="0.15">
      <c r="B51" s="14" t="s">
        <v>1</v>
      </c>
      <c r="C51" s="15" t="s">
        <v>26</v>
      </c>
      <c r="D51" s="4" t="s">
        <v>21</v>
      </c>
      <c r="E51" s="6" t="s">
        <v>41</v>
      </c>
      <c r="F51" s="16" t="s">
        <v>13</v>
      </c>
      <c r="G51" s="16" t="s">
        <v>3</v>
      </c>
    </row>
    <row r="52" spans="2:7" ht="12" x14ac:dyDescent="0.15">
      <c r="B52" s="8" t="s">
        <v>4</v>
      </c>
      <c r="C52" s="9">
        <v>137885.41</v>
      </c>
      <c r="D52" s="9">
        <v>1378.8541</v>
      </c>
      <c r="E52" s="9">
        <v>1378.8541000000005</v>
      </c>
      <c r="F52" s="9">
        <f>+E52-D52</f>
        <v>0</v>
      </c>
      <c r="G52" s="18">
        <f>+E52/D52</f>
        <v>1.0000000000000002</v>
      </c>
    </row>
    <row r="53" spans="2:7" ht="12" x14ac:dyDescent="0.15">
      <c r="B53" s="8" t="s">
        <v>5</v>
      </c>
      <c r="C53" s="9">
        <v>915.76</v>
      </c>
      <c r="D53" s="9">
        <v>173.99440000000001</v>
      </c>
      <c r="E53" s="9">
        <v>173.99439999999998</v>
      </c>
      <c r="F53" s="9">
        <f t="shared" ref="F53:F57" si="9">+E53-D53</f>
        <v>0</v>
      </c>
      <c r="G53" s="18">
        <f t="shared" ref="G53:G57" si="10">+E53/D53</f>
        <v>0.99999999999999989</v>
      </c>
    </row>
    <row r="54" spans="2:7" ht="12" x14ac:dyDescent="0.15">
      <c r="B54" s="8" t="s">
        <v>6</v>
      </c>
      <c r="C54" s="9">
        <v>4517.6400000000085</v>
      </c>
      <c r="D54" s="9">
        <v>2665.407600000005</v>
      </c>
      <c r="E54" s="9">
        <v>2665.407600000005</v>
      </c>
      <c r="F54" s="9">
        <f t="shared" si="9"/>
        <v>0</v>
      </c>
      <c r="G54" s="18">
        <f t="shared" si="10"/>
        <v>1</v>
      </c>
    </row>
    <row r="55" spans="2:7" ht="12" x14ac:dyDescent="0.15">
      <c r="B55" s="8" t="s">
        <v>7</v>
      </c>
      <c r="C55" s="9">
        <v>26508.5</v>
      </c>
      <c r="D55" s="9">
        <v>26243.415000000001</v>
      </c>
      <c r="E55" s="9">
        <v>26243.415000000001</v>
      </c>
      <c r="F55" s="9">
        <f t="shared" si="9"/>
        <v>0</v>
      </c>
      <c r="G55" s="18">
        <f t="shared" si="10"/>
        <v>1</v>
      </c>
    </row>
    <row r="56" spans="2:7" ht="12" x14ac:dyDescent="0.15">
      <c r="B56" s="8" t="s">
        <v>8</v>
      </c>
      <c r="C56" s="9">
        <v>522082.76</v>
      </c>
      <c r="D56" s="9">
        <v>522082.76</v>
      </c>
      <c r="E56" s="9">
        <v>522082.76</v>
      </c>
      <c r="F56" s="9">
        <f t="shared" si="9"/>
        <v>0</v>
      </c>
      <c r="G56" s="18">
        <f t="shared" si="10"/>
        <v>1</v>
      </c>
    </row>
    <row r="57" spans="2:7" ht="12" x14ac:dyDescent="0.15">
      <c r="B57" s="4" t="s">
        <v>9</v>
      </c>
      <c r="C57" s="11">
        <v>691910.07000000007</v>
      </c>
      <c r="D57" s="11">
        <v>552544.43110000005</v>
      </c>
      <c r="E57" s="11">
        <v>552544.43110000005</v>
      </c>
      <c r="F57" s="11">
        <f t="shared" si="9"/>
        <v>0</v>
      </c>
      <c r="G57" s="19">
        <f t="shared" si="10"/>
        <v>1</v>
      </c>
    </row>
    <row r="61" spans="2:7" x14ac:dyDescent="0.15">
      <c r="B61" s="30" t="s">
        <v>28</v>
      </c>
      <c r="C61" s="30"/>
      <c r="D61" s="30"/>
      <c r="E61" s="30"/>
      <c r="F61" s="30"/>
      <c r="G61" s="30"/>
    </row>
    <row r="62" spans="2:7" ht="67.5" customHeight="1" x14ac:dyDescent="0.15">
      <c r="B62" s="16" t="s">
        <v>29</v>
      </c>
      <c r="C62" s="15" t="s">
        <v>26</v>
      </c>
      <c r="D62" s="4" t="s">
        <v>21</v>
      </c>
      <c r="E62" s="6" t="s">
        <v>41</v>
      </c>
      <c r="F62" s="16" t="s">
        <v>13</v>
      </c>
      <c r="G62" s="16" t="s">
        <v>3</v>
      </c>
    </row>
    <row r="63" spans="2:7" ht="12" x14ac:dyDescent="0.15">
      <c r="B63" s="20" t="s">
        <v>30</v>
      </c>
      <c r="C63" s="9">
        <v>0</v>
      </c>
      <c r="D63" s="9">
        <v>0</v>
      </c>
      <c r="E63" s="9">
        <v>0</v>
      </c>
      <c r="F63" s="9">
        <v>0</v>
      </c>
      <c r="G63" s="10">
        <v>0</v>
      </c>
    </row>
    <row r="64" spans="2:7" ht="12" x14ac:dyDescent="0.15">
      <c r="B64" s="20" t="s">
        <v>31</v>
      </c>
      <c r="C64" s="9">
        <v>15809.75</v>
      </c>
      <c r="D64" s="9">
        <v>15809.75</v>
      </c>
      <c r="E64" s="9">
        <v>15809.75</v>
      </c>
      <c r="F64" s="9">
        <f t="shared" ref="F64:F65" si="11">+E64-D64</f>
        <v>0</v>
      </c>
      <c r="G64" s="10">
        <f t="shared" ref="G64:G65" si="12">+E64/D64</f>
        <v>1</v>
      </c>
    </row>
    <row r="65" spans="2:7" ht="12" x14ac:dyDescent="0.15">
      <c r="B65" s="4" t="s">
        <v>9</v>
      </c>
      <c r="C65" s="11">
        <v>15809.75</v>
      </c>
      <c r="D65" s="11">
        <v>15809.75</v>
      </c>
      <c r="E65" s="11">
        <v>15809.75</v>
      </c>
      <c r="F65" s="11">
        <f t="shared" si="11"/>
        <v>0</v>
      </c>
      <c r="G65" s="12">
        <f t="shared" si="12"/>
        <v>1</v>
      </c>
    </row>
    <row r="69" spans="2:7" ht="12" x14ac:dyDescent="0.15">
      <c r="B69" s="21" t="s">
        <v>32</v>
      </c>
      <c r="C69" s="21"/>
      <c r="D69" s="21"/>
      <c r="E69" s="21"/>
      <c r="F69" s="21"/>
    </row>
    <row r="70" spans="2:7" ht="67.5" customHeight="1" x14ac:dyDescent="0.15">
      <c r="B70" s="14" t="s">
        <v>33</v>
      </c>
      <c r="C70" s="15" t="s">
        <v>26</v>
      </c>
      <c r="D70" s="3" t="s">
        <v>12</v>
      </c>
      <c r="E70" s="6" t="s">
        <v>41</v>
      </c>
      <c r="F70" s="16" t="s">
        <v>13</v>
      </c>
      <c r="G70" s="22"/>
    </row>
    <row r="71" spans="2:7" ht="12" x14ac:dyDescent="0.15">
      <c r="B71" s="20" t="s">
        <v>34</v>
      </c>
      <c r="C71" s="9">
        <f>+C11</f>
        <v>225232713.20999998</v>
      </c>
      <c r="D71" s="9">
        <f>+D11</f>
        <v>37595.43</v>
      </c>
      <c r="E71" s="9">
        <f>+E11</f>
        <v>37595.43</v>
      </c>
      <c r="F71" s="9">
        <f>+D71-E71</f>
        <v>0</v>
      </c>
      <c r="G71" s="22"/>
    </row>
    <row r="72" spans="2:7" ht="12" x14ac:dyDescent="0.15">
      <c r="B72" s="20" t="s">
        <v>35</v>
      </c>
      <c r="C72" s="9">
        <f>+C26</f>
        <v>1042083516.5899788</v>
      </c>
      <c r="D72" s="9">
        <f>+D26</f>
        <v>32090549.251199938</v>
      </c>
      <c r="E72" s="9">
        <f>+E26</f>
        <v>62925455.980000459</v>
      </c>
      <c r="F72" s="9">
        <f>+F26</f>
        <v>30834906.72880052</v>
      </c>
      <c r="G72" s="27"/>
    </row>
    <row r="73" spans="2:7" ht="12" x14ac:dyDescent="0.15">
      <c r="B73" s="20" t="s">
        <v>36</v>
      </c>
      <c r="C73" s="9">
        <f>+C45</f>
        <v>10965557.169999998</v>
      </c>
      <c r="D73" s="9">
        <f>+D45</f>
        <v>4892134.7067999979</v>
      </c>
      <c r="E73" s="9">
        <f>+E45</f>
        <v>4892211.8694999982</v>
      </c>
      <c r="F73" s="9">
        <f>+F45</f>
        <v>77.162700000219047</v>
      </c>
      <c r="G73" s="22"/>
    </row>
    <row r="74" spans="2:7" ht="12" x14ac:dyDescent="0.15">
      <c r="B74" s="20" t="s">
        <v>37</v>
      </c>
      <c r="C74" s="9">
        <f>+C65</f>
        <v>15809.75</v>
      </c>
      <c r="D74" s="9">
        <f>+D65</f>
        <v>15809.75</v>
      </c>
      <c r="E74" s="9">
        <f>+E65</f>
        <v>15809.75</v>
      </c>
      <c r="F74" s="9">
        <f>+F65</f>
        <v>0</v>
      </c>
      <c r="G74" s="22"/>
    </row>
    <row r="75" spans="2:7" ht="12" x14ac:dyDescent="0.15">
      <c r="B75" s="20" t="s">
        <v>38</v>
      </c>
      <c r="C75" s="9">
        <f>+C57</f>
        <v>691910.07000000007</v>
      </c>
      <c r="D75" s="9">
        <f>+D57</f>
        <v>552544.43110000005</v>
      </c>
      <c r="E75" s="9">
        <f>+E57</f>
        <v>552544.43110000005</v>
      </c>
      <c r="F75" s="9">
        <f>+F57</f>
        <v>0</v>
      </c>
      <c r="G75" s="22"/>
    </row>
    <row r="76" spans="2:7" ht="12" x14ac:dyDescent="0.15">
      <c r="B76" s="4" t="s">
        <v>9</v>
      </c>
      <c r="C76" s="11">
        <f>SUM(C71:C75)</f>
        <v>1278989506.7899787</v>
      </c>
      <c r="D76" s="11">
        <f>SUM(D71:D75)</f>
        <v>37588633.56909994</v>
      </c>
      <c r="E76" s="11">
        <f>SUM(E71:E75)</f>
        <v>68423617.460600451</v>
      </c>
      <c r="F76" s="11">
        <f>SUM(F71:F75)</f>
        <v>30834983.891500521</v>
      </c>
      <c r="G76" s="22"/>
    </row>
  </sheetData>
  <mergeCells count="7">
    <mergeCell ref="B61:G61"/>
    <mergeCell ref="B4:G4"/>
    <mergeCell ref="G5:G11"/>
    <mergeCell ref="B15:G15"/>
    <mergeCell ref="B29:G29"/>
    <mergeCell ref="B38:G38"/>
    <mergeCell ref="B50:G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Galo Xavier</dc:creator>
  <cp:lastModifiedBy>Ana Quezada Quezada</cp:lastModifiedBy>
  <dcterms:created xsi:type="dcterms:W3CDTF">2021-10-25T16:37:21Z</dcterms:created>
  <dcterms:modified xsi:type="dcterms:W3CDTF">2022-10-12T14:11:12Z</dcterms:modified>
</cp:coreProperties>
</file>