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CARTERA\PROV. TRIMESTRALES\Form. 231\"/>
    </mc:Choice>
  </mc:AlternateContent>
  <xr:revisionPtr revIDLastSave="0" documentId="13_ncr:1_{FA8316B0-FF44-4299-8174-9F910E3654D8}" xr6:coauthVersionLast="45" xr6:coauthVersionMax="45" xr10:uidLastSave="{00000000-0000-0000-0000-000000000000}"/>
  <bookViews>
    <workbookView xWindow="-120" yWindow="-120" windowWidth="20730" windowHeight="11160" xr2:uid="{75D252B9-C9CC-4E48-803F-9CACB67B478B}"/>
  </bookViews>
  <sheets>
    <sheet name="Formulario 23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[3]Hoja1!#REF!</definedName>
    <definedName name="Cuadro_Area">[3]Hoja1!#REF!</definedName>
    <definedName name="Cuadro_Area1" localSheetId="0">[3]Hoja1!#REF!</definedName>
    <definedName name="Cuadro_Area1">[3]Hoja1!#REF!</definedName>
    <definedName name="Cuadro_dir" localSheetId="0">[3]Hoja1!#REF!</definedName>
    <definedName name="Cuadro_dir">[3]Hoja1!#REF!</definedName>
    <definedName name="cuadro_direcciones">[3]Hoja1!$B$7:$J$19</definedName>
    <definedName name="d" localSheetId="0">[3]Hoja1!#REF!</definedName>
    <definedName name="d">[3]Hoja1!#REF!</definedName>
    <definedName name="direcciones">[3]Hoja1!$C$2:$J$2</definedName>
    <definedName name="II" localSheetId="0">[3]Hoja1!#REF!</definedName>
    <definedName name="II">[3]Hoja1!#REF!</definedName>
    <definedName name="III" localSheetId="0">[3]Hoja1!#REF!</definedName>
    <definedName name="III">[3]Hoja1!#REF!</definedName>
    <definedName name="intendencias">[3]Hoja1!$B$8:$B$19</definedName>
    <definedName name="s" localSheetId="0">[3]Hoja1!#REF!</definedName>
    <definedName name="s">[3]Hoja1!#REF!</definedName>
    <definedName name="T" localSheetId="0">[3]Hoja1!#REF!</definedName>
    <definedName name="T">[3]Hoja1!#REF!</definedName>
    <definedName name="UYT" localSheetId="0">[3]Hoja1!#REF!</definedName>
    <definedName name="UYT">[3]Hoja1!#REF!</definedName>
    <definedName name="WER" localSheetId="0">[3]Hoja1!#REF!</definedName>
    <definedName name="WER">[3]Hoja1!#REF!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X41" i="1" s="1"/>
  <c r="L41" i="1"/>
  <c r="K41" i="1"/>
  <c r="J41" i="1"/>
  <c r="I41" i="1"/>
  <c r="G41" i="1"/>
  <c r="F41" i="1"/>
  <c r="E41" i="1"/>
  <c r="D41" i="1"/>
  <c r="C41" i="1"/>
  <c r="M41" i="1" s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N27" i="1" s="1"/>
  <c r="G27" i="1"/>
  <c r="F27" i="1"/>
  <c r="E27" i="1"/>
  <c r="D27" i="1"/>
  <c r="C27" i="1"/>
  <c r="H27" i="1" s="1"/>
  <c r="M26" i="1"/>
  <c r="L26" i="1"/>
  <c r="K26" i="1"/>
  <c r="J26" i="1"/>
  <c r="I26" i="1"/>
  <c r="N26" i="1" s="1"/>
  <c r="G26" i="1"/>
  <c r="F26" i="1"/>
  <c r="E26" i="1"/>
  <c r="D26" i="1"/>
  <c r="C26" i="1"/>
  <c r="H26" i="1" s="1"/>
  <c r="M25" i="1"/>
  <c r="L25" i="1"/>
  <c r="K25" i="1"/>
  <c r="J25" i="1"/>
  <c r="I25" i="1"/>
  <c r="N25" i="1" s="1"/>
  <c r="G25" i="1"/>
  <c r="F25" i="1"/>
  <c r="E25" i="1"/>
  <c r="D25" i="1"/>
  <c r="C25" i="1"/>
  <c r="H25" i="1" s="1"/>
  <c r="N24" i="1"/>
  <c r="H24" i="1"/>
  <c r="M23" i="1"/>
  <c r="K23" i="1"/>
  <c r="J23" i="1"/>
  <c r="I23" i="1"/>
  <c r="N23" i="1" s="1"/>
  <c r="D23" i="1"/>
  <c r="C23" i="1"/>
  <c r="H23" i="1" s="1"/>
  <c r="N22" i="1"/>
  <c r="H22" i="1"/>
  <c r="M21" i="1"/>
  <c r="L21" i="1"/>
  <c r="K21" i="1"/>
  <c r="J21" i="1"/>
  <c r="I21" i="1"/>
  <c r="N21" i="1" s="1"/>
  <c r="G21" i="1"/>
  <c r="F21" i="1"/>
  <c r="E21" i="1"/>
  <c r="D21" i="1"/>
  <c r="C21" i="1"/>
  <c r="H21" i="1" s="1"/>
  <c r="N20" i="1"/>
  <c r="H20" i="1"/>
  <c r="K19" i="1"/>
  <c r="J19" i="1"/>
  <c r="I19" i="1"/>
  <c r="N19" i="1" s="1"/>
  <c r="E19" i="1"/>
  <c r="D19" i="1"/>
  <c r="C19" i="1"/>
  <c r="H19" i="1" s="1"/>
  <c r="I18" i="1"/>
  <c r="N18" i="1" s="1"/>
  <c r="C18" i="1"/>
  <c r="H18" i="1" s="1"/>
  <c r="L17" i="1"/>
  <c r="K17" i="1"/>
  <c r="J17" i="1"/>
  <c r="I17" i="1"/>
  <c r="N17" i="1" s="1"/>
  <c r="F17" i="1"/>
  <c r="E17" i="1"/>
  <c r="D17" i="1"/>
  <c r="C17" i="1"/>
  <c r="H17" i="1" s="1"/>
  <c r="M16" i="1"/>
  <c r="N16" i="1" s="1"/>
  <c r="G16" i="1"/>
  <c r="H16" i="1" s="1"/>
  <c r="N15" i="1"/>
  <c r="H15" i="1"/>
  <c r="N14" i="1"/>
  <c r="H14" i="1"/>
  <c r="N13" i="1"/>
  <c r="H13" i="1"/>
  <c r="I12" i="1"/>
  <c r="N12" i="1" s="1"/>
  <c r="C12" i="1"/>
  <c r="H12" i="1" s="1"/>
  <c r="B5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<sst xmlns="http://schemas.openxmlformats.org/spreadsheetml/2006/main" count="79" uniqueCount="50">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</sst>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2" applyFont="1" applyFill="1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horizontal="left"/>
    </xf>
    <xf numFmtId="0" fontId="2" fillId="2" borderId="0" xfId="2" quotePrefix="1" applyFont="1" applyFill="1" applyAlignment="1">
      <alignment horizontal="center" vertical="center"/>
    </xf>
    <xf numFmtId="0" fontId="2" fillId="2" borderId="0" xfId="2" applyFont="1" applyFill="1" applyAlignment="1">
      <alignment horizontal="right"/>
    </xf>
    <xf numFmtId="0" fontId="2" fillId="2" borderId="0" xfId="2" applyFont="1" applyFill="1" applyAlignment="1">
      <alignment vertical="center"/>
    </xf>
    <xf numFmtId="0" fontId="6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165" fontId="2" fillId="2" borderId="1" xfId="3" applyNumberFormat="1" applyFont="1" applyFill="1" applyBorder="1" applyProtection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Alignment="1">
      <alignment vertical="top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6" fillId="2" borderId="3" xfId="2" applyFont="1" applyFill="1" applyBorder="1"/>
    <xf numFmtId="0" fontId="2" fillId="2" borderId="0" xfId="2" applyFont="1" applyFill="1" applyAlignment="1">
      <alignment horizontal="right" vertical="top" wrapText="1"/>
    </xf>
  </cellXfs>
  <cellStyles count="4">
    <cellStyle name="Millares 13 3" xfId="3" xr:uid="{414468C1-55C2-4BE5-BA3E-9170A393DCEA}"/>
    <cellStyle name="Normal" xfId="0" builtinId="0"/>
    <cellStyle name="Normal 115 5" xfId="1" xr:uid="{74ADB5AF-42CC-4483-897E-386F8CA978EC}"/>
    <cellStyle name="Normal 5 12 2" xfId="2" xr:uid="{FCF6C44C-286A-4125-BB82-705004BA9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98D110-0ABA-4EB6-8F31-536EBF78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EF4BB9E-DB47-4D74-BD14-20C01A881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CARTERA/PROV.%20TRIMESTRALES/12.%20PROVISIONES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1"/>
      <sheetName val="1.6.14.30 "/>
      <sheetName val="1.6.15."/>
      <sheetName val="1.6.90.05.01.03prv antic varios"/>
      <sheetName val="1.6.90.90.01.46"/>
      <sheetName val="1.6.90.90 Prov ctas x cob"/>
      <sheetName val="provisiones Ch.Protestados"/>
      <sheetName val="1.6.90"/>
      <sheetName val="1,9,02,05"/>
      <sheetName val="1,9,02.45"/>
      <sheetName val="1.9.90.10"/>
      <sheetName val="1.9.90.15"/>
      <sheetName val="1.9.90.25 faltantes"/>
      <sheetName val="1.9.90.90"/>
      <sheetName val="RESUMEN"/>
      <sheetName val="provisiones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/>
      <sheetData sheetId="3">
        <row r="5089">
          <cell r="G5089">
            <v>864081.71000000043</v>
          </cell>
          <cell r="O5089">
            <v>25922.451300000008</v>
          </cell>
        </row>
        <row r="5213">
          <cell r="G5213">
            <v>87488.290000000008</v>
          </cell>
          <cell r="O5213">
            <v>5249.2973999999986</v>
          </cell>
        </row>
        <row r="5257">
          <cell r="G5257">
            <v>44507.239999999991</v>
          </cell>
          <cell r="O5257">
            <v>5340.8688000000002</v>
          </cell>
        </row>
        <row r="5265">
          <cell r="G5265">
            <v>4991.1000000000004</v>
          </cell>
          <cell r="O5265">
            <v>29.946599999999997</v>
          </cell>
        </row>
        <row r="5269">
          <cell r="G5269">
            <v>1046.3700000000001</v>
          </cell>
          <cell r="O5269">
            <v>1046.3700000000001</v>
          </cell>
        </row>
        <row r="5271">
          <cell r="G5271">
            <v>966.9</v>
          </cell>
          <cell r="O5271">
            <v>966.9</v>
          </cell>
        </row>
        <row r="5273">
          <cell r="G5273">
            <v>749.86</v>
          </cell>
          <cell r="O5273">
            <v>749.86</v>
          </cell>
        </row>
        <row r="5279">
          <cell r="G5279">
            <v>3750.21</v>
          </cell>
          <cell r="O5279">
            <v>112.50630000000001</v>
          </cell>
        </row>
        <row r="5281">
          <cell r="G5281">
            <v>4548.53</v>
          </cell>
          <cell r="O5281">
            <v>272.91179999999997</v>
          </cell>
        </row>
        <row r="5938">
          <cell r="G5938">
            <v>479863.93000000005</v>
          </cell>
          <cell r="O5938">
            <v>14395.917900000002</v>
          </cell>
        </row>
        <row r="6007">
          <cell r="G6007">
            <v>38492.310000000005</v>
          </cell>
          <cell r="O6007">
            <v>2309.5385999999994</v>
          </cell>
        </row>
        <row r="6035">
          <cell r="G6035">
            <v>15040.890000000001</v>
          </cell>
          <cell r="O6035">
            <v>1804.9067999999997</v>
          </cell>
        </row>
        <row r="6039">
          <cell r="G6039">
            <v>871.52</v>
          </cell>
          <cell r="O6039">
            <v>174.304</v>
          </cell>
        </row>
        <row r="6044">
          <cell r="G6044">
            <v>4289.54</v>
          </cell>
          <cell r="O6044">
            <v>25.73724</v>
          </cell>
        </row>
        <row r="6052">
          <cell r="G6052">
            <v>4317.8599999999997</v>
          </cell>
          <cell r="O6052">
            <v>4317.8599999999997</v>
          </cell>
        </row>
        <row r="6055">
          <cell r="G6055">
            <v>995.62</v>
          </cell>
          <cell r="O6055">
            <v>995.62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M42">
            <v>667164.94999999995</v>
          </cell>
          <cell r="O42">
            <v>6671.6494999999995</v>
          </cell>
        </row>
        <row r="43">
          <cell r="M43">
            <v>130000</v>
          </cell>
          <cell r="O43">
            <v>130000</v>
          </cell>
        </row>
        <row r="44">
          <cell r="M44">
            <v>0</v>
          </cell>
          <cell r="O44">
            <v>0</v>
          </cell>
        </row>
        <row r="45">
          <cell r="M45">
            <v>687913.26</v>
          </cell>
          <cell r="O45">
            <v>687913.26</v>
          </cell>
        </row>
        <row r="47">
          <cell r="M47">
            <v>3023.08</v>
          </cell>
          <cell r="O47">
            <v>2992.8492000000001</v>
          </cell>
        </row>
        <row r="48">
          <cell r="M48">
            <v>3125.3299999999995</v>
          </cell>
          <cell r="O48">
            <v>1843.9446999999996</v>
          </cell>
        </row>
        <row r="49">
          <cell r="M49">
            <v>248.39</v>
          </cell>
          <cell r="O49">
            <v>47.194099999999999</v>
          </cell>
        </row>
        <row r="50">
          <cell r="M50">
            <v>2478552.75</v>
          </cell>
          <cell r="O50">
            <v>24785.5275</v>
          </cell>
        </row>
        <row r="61">
          <cell r="M61">
            <v>2384468.9699999993</v>
          </cell>
          <cell r="O61">
            <v>71534.069099999833</v>
          </cell>
        </row>
        <row r="62">
          <cell r="M62">
            <v>145946.09000000003</v>
          </cell>
          <cell r="O62">
            <v>8756.7653999999966</v>
          </cell>
        </row>
        <row r="63">
          <cell r="M63">
            <v>41167.239999999991</v>
          </cell>
          <cell r="O63">
            <v>4940.0688000000018</v>
          </cell>
        </row>
        <row r="64">
          <cell r="M64">
            <v>11078.489999999998</v>
          </cell>
          <cell r="O64">
            <v>2215.6979999999999</v>
          </cell>
        </row>
        <row r="65">
          <cell r="M65">
            <v>7239.29</v>
          </cell>
          <cell r="O65">
            <v>43.435739999999988</v>
          </cell>
        </row>
        <row r="66">
          <cell r="M66">
            <v>2273.94</v>
          </cell>
          <cell r="O66">
            <v>2273.94</v>
          </cell>
        </row>
        <row r="67">
          <cell r="M67">
            <v>4663.2200000000012</v>
          </cell>
          <cell r="O67">
            <v>4663.2200000000012</v>
          </cell>
        </row>
        <row r="72">
          <cell r="M72">
            <v>6637.81</v>
          </cell>
          <cell r="O72">
            <v>199.13429999999997</v>
          </cell>
        </row>
        <row r="73">
          <cell r="M73">
            <v>1177.68</v>
          </cell>
          <cell r="O73">
            <v>141.32159999999999</v>
          </cell>
        </row>
        <row r="74">
          <cell r="M74">
            <v>380.8</v>
          </cell>
          <cell r="O74">
            <v>76.16</v>
          </cell>
        </row>
        <row r="75">
          <cell r="M75">
            <v>555.71</v>
          </cell>
          <cell r="O75">
            <v>555.71</v>
          </cell>
        </row>
        <row r="76">
          <cell r="M76">
            <v>1401.5100000000002</v>
          </cell>
          <cell r="O76">
            <v>1401.5100000000002</v>
          </cell>
        </row>
        <row r="77">
          <cell r="M77">
            <v>1277.8699999999999</v>
          </cell>
          <cell r="O77">
            <v>1277.8699999999999</v>
          </cell>
        </row>
        <row r="78">
          <cell r="M78">
            <v>290788.66999999963</v>
          </cell>
          <cell r="O78">
            <v>290788.66999999963</v>
          </cell>
        </row>
        <row r="81">
          <cell r="M81">
            <v>19561.419999999998</v>
          </cell>
          <cell r="O81">
            <v>195.61419999999998</v>
          </cell>
        </row>
        <row r="82">
          <cell r="M82">
            <v>77981.490000000005</v>
          </cell>
          <cell r="O82">
            <v>779.81490000000008</v>
          </cell>
        </row>
        <row r="83">
          <cell r="M83">
            <v>409000</v>
          </cell>
          <cell r="O83">
            <v>77710</v>
          </cell>
        </row>
        <row r="84">
          <cell r="M84">
            <v>1175373.9400000002</v>
          </cell>
          <cell r="O84">
            <v>11753.739400000002</v>
          </cell>
        </row>
        <row r="85">
          <cell r="M85">
            <v>1300</v>
          </cell>
          <cell r="O85">
            <v>13</v>
          </cell>
        </row>
        <row r="86">
          <cell r="M86">
            <v>1000</v>
          </cell>
          <cell r="O86">
            <v>190</v>
          </cell>
        </row>
        <row r="87">
          <cell r="M87">
            <v>19346.72</v>
          </cell>
          <cell r="O87">
            <v>11414.5648</v>
          </cell>
        </row>
        <row r="88">
          <cell r="M88">
            <v>3300</v>
          </cell>
          <cell r="O88">
            <v>3267</v>
          </cell>
        </row>
        <row r="89">
          <cell r="M89">
            <v>82547.739999999991</v>
          </cell>
          <cell r="O89">
            <v>82547.739999999991</v>
          </cell>
        </row>
        <row r="90">
          <cell r="M90">
            <v>8702.8300000000017</v>
          </cell>
          <cell r="O90">
            <v>87.028300000000016</v>
          </cell>
        </row>
        <row r="91">
          <cell r="M91">
            <v>0</v>
          </cell>
          <cell r="O91">
            <v>0</v>
          </cell>
        </row>
        <row r="92">
          <cell r="M92">
            <v>0</v>
          </cell>
          <cell r="O92">
            <v>0</v>
          </cell>
        </row>
        <row r="93">
          <cell r="M93">
            <v>145</v>
          </cell>
          <cell r="O93">
            <v>143.55000000000001</v>
          </cell>
        </row>
        <row r="94">
          <cell r="M94">
            <v>585</v>
          </cell>
          <cell r="O94">
            <v>585</v>
          </cell>
        </row>
        <row r="95">
          <cell r="M95">
            <v>1060480.6099999999</v>
          </cell>
          <cell r="O95">
            <v>10604.8061</v>
          </cell>
        </row>
        <row r="96">
          <cell r="M96">
            <v>1248.69</v>
          </cell>
          <cell r="O96">
            <v>237.25110000000001</v>
          </cell>
        </row>
        <row r="97">
          <cell r="M97">
            <v>520.86</v>
          </cell>
          <cell r="O97">
            <v>307.30739999999997</v>
          </cell>
        </row>
        <row r="98">
          <cell r="M98">
            <v>6202.4900000000016</v>
          </cell>
          <cell r="O98">
            <v>6140.4651000000013</v>
          </cell>
        </row>
        <row r="99">
          <cell r="M99">
            <v>35268.759999999995</v>
          </cell>
          <cell r="O99">
            <v>35268.759999999995</v>
          </cell>
        </row>
      </sheetData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5CAB-7C85-4B58-A5DF-5717DF72E6BB}">
  <sheetPr codeName="Formulario1">
    <tabColor rgb="FFFFFF00"/>
  </sheetPr>
  <dimension ref="A1:X47"/>
  <sheetViews>
    <sheetView tabSelected="1" topLeftCell="K16" zoomScale="70" zoomScaleNormal="70" workbookViewId="0">
      <selection activeCell="X41" activeCellId="1" sqref="N12:N27 X41"/>
    </sheetView>
  </sheetViews>
  <sheetFormatPr baseColWidth="10" defaultColWidth="11.42578125" defaultRowHeight="15.75" x14ac:dyDescent="0.25"/>
  <cols>
    <col min="1" max="1" width="14.28515625" style="1" customWidth="1"/>
    <col min="2" max="2" width="59.5703125" style="7" bestFit="1" customWidth="1"/>
    <col min="3" max="3" width="18.7109375" style="3" customWidth="1"/>
    <col min="4" max="24" width="18.7109375" style="1" customWidth="1"/>
    <col min="25" max="16384" width="11.42578125" style="1"/>
  </cols>
  <sheetData>
    <row r="1" spans="1:16" x14ac:dyDescent="0.25">
      <c r="B1" s="2"/>
    </row>
    <row r="2" spans="1:16" x14ac:dyDescent="0.25">
      <c r="B2" s="4"/>
    </row>
    <row r="3" spans="1:16" x14ac:dyDescent="0.25">
      <c r="B3" s="4"/>
    </row>
    <row r="4" spans="1:16" x14ac:dyDescent="0.25">
      <c r="A4" s="5" t="s">
        <v>0</v>
      </c>
      <c r="B4" s="6" t="s">
        <v>1</v>
      </c>
    </row>
    <row r="5" spans="1:16" x14ac:dyDescent="0.25">
      <c r="A5" s="5" t="s">
        <v>2</v>
      </c>
      <c r="B5" s="7" t="str">
        <f>+VLOOKUP(B4,[1]Coop2!A:B,2,0)</f>
        <v>0190155722001</v>
      </c>
    </row>
    <row r="6" spans="1:16" x14ac:dyDescent="0.25">
      <c r="A6" s="5" t="s">
        <v>3</v>
      </c>
      <c r="B6" s="8">
        <v>2020</v>
      </c>
    </row>
    <row r="7" spans="1:16" x14ac:dyDescent="0.25">
      <c r="A7" s="5" t="s">
        <v>4</v>
      </c>
      <c r="B7" s="8">
        <v>9</v>
      </c>
    </row>
    <row r="8" spans="1:16" x14ac:dyDescent="0.25">
      <c r="A8" s="9"/>
      <c r="B8" s="4"/>
    </row>
    <row r="9" spans="1:16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24" customHeight="1" x14ac:dyDescent="0.25">
      <c r="A10" s="11" t="s">
        <v>6</v>
      </c>
      <c r="B10" s="11"/>
      <c r="C10" s="12" t="s">
        <v>7</v>
      </c>
      <c r="D10" s="12"/>
      <c r="E10" s="12"/>
      <c r="F10" s="12"/>
      <c r="G10" s="12"/>
      <c r="H10" s="12"/>
      <c r="I10" s="12" t="s">
        <v>8</v>
      </c>
      <c r="J10" s="12"/>
      <c r="K10" s="12"/>
      <c r="L10" s="12"/>
      <c r="M10" s="12"/>
      <c r="N10" s="12"/>
    </row>
    <row r="11" spans="1:16" s="16" customFormat="1" ht="24" customHeight="1" x14ac:dyDescent="0.25">
      <c r="A11" s="13" t="s">
        <v>9</v>
      </c>
      <c r="B11" s="14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5" t="s">
        <v>15</v>
      </c>
      <c r="H11" s="15" t="s">
        <v>16</v>
      </c>
      <c r="I11" s="15" t="s">
        <v>11</v>
      </c>
      <c r="J11" s="15" t="s">
        <v>12</v>
      </c>
      <c r="K11" s="15" t="s">
        <v>13</v>
      </c>
      <c r="L11" s="15" t="s">
        <v>14</v>
      </c>
      <c r="M11" s="15" t="s">
        <v>15</v>
      </c>
      <c r="N11" s="15" t="s">
        <v>16</v>
      </c>
    </row>
    <row r="12" spans="1:16" ht="15" customHeight="1" x14ac:dyDescent="0.25">
      <c r="A12" s="17">
        <v>1602</v>
      </c>
      <c r="B12" s="18" t="s">
        <v>17</v>
      </c>
      <c r="C12" s="19">
        <f>+'[2]Resumen Provis'!M42</f>
        <v>667164.94999999995</v>
      </c>
      <c r="D12" s="20"/>
      <c r="E12" s="20"/>
      <c r="F12" s="20"/>
      <c r="G12" s="20"/>
      <c r="H12" s="19">
        <f>+SUM(C12:G12)</f>
        <v>667164.94999999995</v>
      </c>
      <c r="I12" s="21">
        <f>+'[2]Resumen Provis'!O42</f>
        <v>6671.6494999999995</v>
      </c>
      <c r="J12" s="20"/>
      <c r="K12" s="20"/>
      <c r="L12" s="20"/>
      <c r="M12" s="20"/>
      <c r="N12" s="19">
        <f>+SUM(I12:M12)</f>
        <v>6671.6494999999995</v>
      </c>
    </row>
    <row r="13" spans="1:16" s="25" customFormat="1" ht="15" customHeight="1" x14ac:dyDescent="0.25">
      <c r="A13" s="22">
        <v>1604</v>
      </c>
      <c r="B13" s="23" t="s">
        <v>18</v>
      </c>
      <c r="C13" s="24"/>
      <c r="D13" s="24"/>
      <c r="E13" s="24"/>
      <c r="F13" s="24"/>
      <c r="G13" s="24"/>
      <c r="H13" s="19">
        <f t="shared" ref="H13:H29" si="0">+SUM(C13:G13)</f>
        <v>0</v>
      </c>
      <c r="I13" s="24"/>
      <c r="J13" s="24"/>
      <c r="K13" s="24"/>
      <c r="L13" s="24"/>
      <c r="M13" s="24"/>
      <c r="N13" s="19">
        <f t="shared" ref="N13:N29" si="1">+SUM(I13:M13)</f>
        <v>0</v>
      </c>
      <c r="O13" s="1"/>
      <c r="P13" s="1"/>
    </row>
    <row r="14" spans="1:16" ht="15" customHeight="1" x14ac:dyDescent="0.25">
      <c r="A14" s="26">
        <v>160590</v>
      </c>
      <c r="B14" s="18" t="s">
        <v>19</v>
      </c>
      <c r="C14" s="20"/>
      <c r="D14" s="20"/>
      <c r="E14" s="20"/>
      <c r="F14" s="20"/>
      <c r="G14" s="20"/>
      <c r="H14" s="19">
        <f t="shared" si="0"/>
        <v>0</v>
      </c>
      <c r="I14" s="20"/>
      <c r="J14" s="20"/>
      <c r="K14" s="20"/>
      <c r="L14" s="20"/>
      <c r="M14" s="20"/>
      <c r="N14" s="19">
        <f t="shared" si="1"/>
        <v>0</v>
      </c>
    </row>
    <row r="15" spans="1:16" ht="15" customHeight="1" x14ac:dyDescent="0.25">
      <c r="A15" s="17">
        <v>1606</v>
      </c>
      <c r="B15" s="18" t="s">
        <v>20</v>
      </c>
      <c r="C15" s="20"/>
      <c r="D15" s="20"/>
      <c r="E15" s="20"/>
      <c r="F15" s="20"/>
      <c r="G15" s="20"/>
      <c r="H15" s="19">
        <f t="shared" si="0"/>
        <v>0</v>
      </c>
      <c r="I15" s="20"/>
      <c r="J15" s="24"/>
      <c r="K15" s="20"/>
      <c r="L15" s="24"/>
      <c r="M15" s="20"/>
      <c r="N15" s="19">
        <f t="shared" si="1"/>
        <v>0</v>
      </c>
    </row>
    <row r="16" spans="1:16" ht="15" customHeight="1" x14ac:dyDescent="0.25">
      <c r="A16" s="17">
        <v>1612</v>
      </c>
      <c r="B16" s="18" t="s">
        <v>21</v>
      </c>
      <c r="C16" s="24"/>
      <c r="D16" s="24"/>
      <c r="E16" s="24"/>
      <c r="F16" s="24"/>
      <c r="G16" s="21">
        <f>+'[2]Resumen Provis'!M44</f>
        <v>0</v>
      </c>
      <c r="H16" s="19">
        <f t="shared" si="0"/>
        <v>0</v>
      </c>
      <c r="I16" s="24"/>
      <c r="J16" s="20"/>
      <c r="K16" s="24"/>
      <c r="L16" s="20"/>
      <c r="M16" s="21">
        <f>+'[2]Resumen Provis'!O44</f>
        <v>0</v>
      </c>
      <c r="N16" s="19">
        <f t="shared" si="1"/>
        <v>0</v>
      </c>
    </row>
    <row r="17" spans="1:24" ht="15" customHeight="1" x14ac:dyDescent="0.25">
      <c r="A17" s="26">
        <v>161510</v>
      </c>
      <c r="B17" s="18" t="s">
        <v>22</v>
      </c>
      <c r="C17" s="21">
        <f>+'[2]1.6.15.'!G5089+'[2]1.6.15.'!G5213+'[2]1.6.15.'!G5257</f>
        <v>996077.24000000046</v>
      </c>
      <c r="D17" s="21">
        <f>+'[2]1.6.15.'!G5265</f>
        <v>4991.1000000000004</v>
      </c>
      <c r="E17" s="21">
        <f>+'[2]1.6.15.'!G5269+'[2]1.6.15.'!G5271</f>
        <v>2013.27</v>
      </c>
      <c r="F17" s="21">
        <f>+'[2]1.6.15.'!G5273</f>
        <v>749.86</v>
      </c>
      <c r="G17" s="21"/>
      <c r="H17" s="19">
        <f t="shared" si="0"/>
        <v>1003831.4700000004</v>
      </c>
      <c r="I17" s="21">
        <f>+'[2]1.6.15.'!O5089+'[2]1.6.15.'!O5213+'[2]1.6.15.'!O5257</f>
        <v>36512.617500000008</v>
      </c>
      <c r="J17" s="24">
        <f>+'[2]1.6.15.'!O5265</f>
        <v>29.946599999999997</v>
      </c>
      <c r="K17" s="20">
        <f>+'[2]1.6.15.'!O5269+'[2]1.6.15.'!O5271</f>
        <v>2013.27</v>
      </c>
      <c r="L17" s="24">
        <f>+'[2]1.6.15.'!O5273</f>
        <v>749.86</v>
      </c>
      <c r="M17" s="20"/>
      <c r="N17" s="19">
        <f t="shared" si="1"/>
        <v>39305.694100000008</v>
      </c>
    </row>
    <row r="18" spans="1:24" ht="15" customHeight="1" x14ac:dyDescent="0.25">
      <c r="A18" s="26">
        <v>161515</v>
      </c>
      <c r="B18" s="18" t="s">
        <v>23</v>
      </c>
      <c r="C18" s="21">
        <f>+'[2]1.6.15.'!G5279+'[2]1.6.15.'!G5281</f>
        <v>8298.74</v>
      </c>
      <c r="D18" s="21"/>
      <c r="E18" s="21"/>
      <c r="F18" s="21"/>
      <c r="G18" s="21"/>
      <c r="H18" s="19">
        <f t="shared" si="0"/>
        <v>8298.74</v>
      </c>
      <c r="I18" s="21">
        <f>+'[2]1.6.15.'!O5279+'[2]1.6.15.'!O5281</f>
        <v>385.41809999999998</v>
      </c>
      <c r="J18" s="21"/>
      <c r="K18" s="21"/>
      <c r="L18" s="21"/>
      <c r="M18" s="21"/>
      <c r="N18" s="19">
        <f t="shared" si="1"/>
        <v>385.41809999999998</v>
      </c>
    </row>
    <row r="19" spans="1:24" ht="15" customHeight="1" x14ac:dyDescent="0.25">
      <c r="A19" s="26">
        <v>161520</v>
      </c>
      <c r="B19" s="18" t="s">
        <v>24</v>
      </c>
      <c r="C19" s="21">
        <f>+'[2]1.6.15.'!G5938+'[2]1.6.15.'!G6007+'[2]1.6.15.'!G6035</f>
        <v>533397.13</v>
      </c>
      <c r="D19" s="21">
        <f>+'[2]1.6.15.'!G6039+'[2]1.6.15.'!G6044</f>
        <v>5161.0599999999995</v>
      </c>
      <c r="E19" s="21">
        <f>+'[2]1.6.15.'!G6052+'[2]1.6.15.'!G6055</f>
        <v>5313.48</v>
      </c>
      <c r="F19" s="21"/>
      <c r="G19" s="21"/>
      <c r="H19" s="19">
        <f t="shared" si="0"/>
        <v>543871.67000000004</v>
      </c>
      <c r="I19" s="21">
        <f>+'[2]1.6.15.'!O5938+'[2]1.6.15.'!O6007+'[2]1.6.15.'!O6035</f>
        <v>18510.363300000001</v>
      </c>
      <c r="J19" s="21">
        <f>+'[2]1.6.15.'!O6039+'[2]1.6.15.'!O6044</f>
        <v>200.04124000000002</v>
      </c>
      <c r="K19" s="21">
        <f>+'[2]1.6.15.'!O6052+'[2]1.6.15.'!O6055</f>
        <v>5313.48</v>
      </c>
      <c r="L19" s="21"/>
      <c r="M19" s="21"/>
      <c r="N19" s="19">
        <f t="shared" si="1"/>
        <v>24023.884539999999</v>
      </c>
    </row>
    <row r="20" spans="1:24" ht="15" customHeight="1" x14ac:dyDescent="0.25">
      <c r="A20" s="26">
        <v>161525</v>
      </c>
      <c r="B20" s="18" t="s">
        <v>25</v>
      </c>
      <c r="C20" s="27"/>
      <c r="D20" s="21"/>
      <c r="E20" s="21"/>
      <c r="F20" s="21"/>
      <c r="G20" s="21"/>
      <c r="H20" s="19">
        <f t="shared" si="0"/>
        <v>0</v>
      </c>
      <c r="I20" s="21"/>
      <c r="J20" s="21"/>
      <c r="K20" s="21"/>
      <c r="L20" s="21"/>
      <c r="M20" s="21"/>
      <c r="N20" s="19">
        <f t="shared" si="1"/>
        <v>0</v>
      </c>
    </row>
    <row r="21" spans="1:24" ht="15" customHeight="1" x14ac:dyDescent="0.25">
      <c r="A21" s="17">
        <v>1690</v>
      </c>
      <c r="B21" s="18" t="s">
        <v>26</v>
      </c>
      <c r="C21" s="21">
        <f>+'[2]Resumen Provis'!M50+'[2]Resumen Provis'!M61+'[2]Resumen Provis'!M62+'[2]Resumen Provis'!M63+'[2]Resumen Provis'!M43</f>
        <v>5180135.0499999989</v>
      </c>
      <c r="D21" s="21">
        <f>+'[2]Resumen Provis'!M49+'[2]Resumen Provis'!M64+'[2]Resumen Provis'!M65</f>
        <v>18566.169999999998</v>
      </c>
      <c r="E21" s="21">
        <f>+'[2]Resumen Provis'!M48+'[2]Resumen Provis'!M66+'[2]Resumen Provis'!M67</f>
        <v>10062.490000000002</v>
      </c>
      <c r="F21" s="21">
        <f>+'[2]Resumen Provis'!M47</f>
        <v>3023.08</v>
      </c>
      <c r="G21" s="21">
        <f>+'[2]Resumen Provis'!M45</f>
        <v>687913.26</v>
      </c>
      <c r="H21" s="19">
        <f t="shared" si="0"/>
        <v>5899700.0499999989</v>
      </c>
      <c r="I21" s="21">
        <f>+'[2]Resumen Provis'!O50+'[2]Resumen Provis'!O61+'[2]Resumen Provis'!O62+'[2]Resumen Provis'!O63</f>
        <v>110016.43079999983</v>
      </c>
      <c r="J21" s="21">
        <f>+'[2]Resumen Provis'!O49+'[2]Resumen Provis'!O64+'[2]Resumen Provis'!O65</f>
        <v>2306.3278399999999</v>
      </c>
      <c r="K21" s="21">
        <f>+'[2]Resumen Provis'!O48+'[2]Resumen Provis'!O66+'[2]Resumen Provis'!O67</f>
        <v>8781.1046999999999</v>
      </c>
      <c r="L21" s="21">
        <f>+'[2]Resumen Provis'!O47</f>
        <v>2992.8492000000001</v>
      </c>
      <c r="M21" s="21">
        <f>+'[2]Resumen Provis'!O45+'[2]Resumen Provis'!O43</f>
        <v>817913.26</v>
      </c>
      <c r="N21" s="19">
        <f t="shared" si="1"/>
        <v>942009.97253999987</v>
      </c>
    </row>
    <row r="22" spans="1:24" ht="15" customHeight="1" x14ac:dyDescent="0.25">
      <c r="A22" s="17">
        <v>1901</v>
      </c>
      <c r="B22" s="18" t="s">
        <v>27</v>
      </c>
      <c r="C22" s="21">
        <v>0</v>
      </c>
      <c r="D22" s="24"/>
      <c r="E22" s="24"/>
      <c r="F22" s="24"/>
      <c r="G22" s="24"/>
      <c r="H22" s="19">
        <f t="shared" si="0"/>
        <v>0</v>
      </c>
      <c r="I22" s="21"/>
      <c r="J22" s="21"/>
      <c r="K22" s="21"/>
      <c r="L22" s="21"/>
      <c r="M22" s="21"/>
      <c r="N22" s="19">
        <f t="shared" si="1"/>
        <v>0</v>
      </c>
    </row>
    <row r="23" spans="1:24" ht="15" customHeight="1" x14ac:dyDescent="0.25">
      <c r="A23" s="17">
        <v>190245</v>
      </c>
      <c r="B23" s="18" t="s">
        <v>28</v>
      </c>
      <c r="C23" s="21">
        <f>+'[2]Resumen Provis'!M82+'[2]Resumen Provis'!M81</f>
        <v>97542.91</v>
      </c>
      <c r="D23" s="21">
        <f>+'[2]Resumen Provis'!M83</f>
        <v>409000</v>
      </c>
      <c r="E23" s="20"/>
      <c r="F23" s="20"/>
      <c r="G23" s="20"/>
      <c r="H23" s="19">
        <f t="shared" si="0"/>
        <v>506542.91000000003</v>
      </c>
      <c r="I23" s="21">
        <f>+'[2]Resumen Provis'!O82+'[2]Resumen Provis'!O81</f>
        <v>975.42910000000006</v>
      </c>
      <c r="J23" s="21">
        <f>+'[2]Resumen Provis'!O83</f>
        <v>77710</v>
      </c>
      <c r="K23" s="21">
        <f>+'[2]Resumen Provis'!Q72+'[2]Resumen Provis'!Q71</f>
        <v>0</v>
      </c>
      <c r="L23" s="21"/>
      <c r="M23" s="21">
        <f>+'[2]Resumen Provis'!S72+'[2]Resumen Provis'!S71</f>
        <v>0</v>
      </c>
      <c r="N23" s="19">
        <f t="shared" si="1"/>
        <v>78685.429099999994</v>
      </c>
    </row>
    <row r="24" spans="1:24" ht="15" customHeight="1" x14ac:dyDescent="0.25">
      <c r="A24" s="17">
        <v>190275</v>
      </c>
      <c r="B24" s="18" t="s">
        <v>29</v>
      </c>
      <c r="C24" s="20"/>
      <c r="D24" s="20"/>
      <c r="E24" s="20"/>
      <c r="F24" s="20"/>
      <c r="G24" s="20"/>
      <c r="H24" s="19">
        <f t="shared" si="0"/>
        <v>0</v>
      </c>
      <c r="I24" s="21"/>
      <c r="J24" s="21"/>
      <c r="K24" s="21"/>
      <c r="L24" s="21"/>
      <c r="M24" s="21"/>
      <c r="N24" s="19">
        <f t="shared" si="1"/>
        <v>0</v>
      </c>
    </row>
    <row r="25" spans="1:24" ht="15" customHeight="1" x14ac:dyDescent="0.25">
      <c r="A25" s="17">
        <v>199015</v>
      </c>
      <c r="B25" s="18" t="s">
        <v>30</v>
      </c>
      <c r="C25" s="21">
        <f>+'[2]Resumen Provis'!M85</f>
        <v>1300</v>
      </c>
      <c r="D25" s="21">
        <f>+'[2]Resumen Provis'!M86</f>
        <v>1000</v>
      </c>
      <c r="E25" s="21">
        <f>+'[2]Resumen Provis'!M87</f>
        <v>19346.72</v>
      </c>
      <c r="F25" s="21">
        <f>+'[2]Resumen Provis'!M88</f>
        <v>3300</v>
      </c>
      <c r="G25" s="21">
        <f>+'[2]Resumen Provis'!M89</f>
        <v>82547.739999999991</v>
      </c>
      <c r="H25" s="19">
        <f t="shared" si="0"/>
        <v>107494.45999999999</v>
      </c>
      <c r="I25" s="21">
        <f>+'[2]Resumen Provis'!O85</f>
        <v>13</v>
      </c>
      <c r="J25" s="21">
        <f>+'[2]Resumen Provis'!O86</f>
        <v>190</v>
      </c>
      <c r="K25" s="21">
        <f>+'[2]Resumen Provis'!O87</f>
        <v>11414.5648</v>
      </c>
      <c r="L25" s="21">
        <f>+'[2]Resumen Provis'!O88</f>
        <v>3267</v>
      </c>
      <c r="M25" s="21">
        <f>+'[2]Resumen Provis'!O89</f>
        <v>82547.739999999991</v>
      </c>
      <c r="N25" s="19">
        <f t="shared" si="1"/>
        <v>97432.304799999984</v>
      </c>
    </row>
    <row r="26" spans="1:24" ht="15" customHeight="1" x14ac:dyDescent="0.25">
      <c r="A26" s="17">
        <v>199025</v>
      </c>
      <c r="B26" s="18" t="s">
        <v>31</v>
      </c>
      <c r="C26" s="21">
        <f>+'[2]Resumen Provis'!M90</f>
        <v>8702.8300000000017</v>
      </c>
      <c r="D26" s="21">
        <f>+'[2]Resumen Provis'!M91</f>
        <v>0</v>
      </c>
      <c r="E26" s="21">
        <f>+'[2]Resumen Provis'!M92</f>
        <v>0</v>
      </c>
      <c r="F26" s="21">
        <f>+'[2]Resumen Provis'!M93</f>
        <v>145</v>
      </c>
      <c r="G26" s="21">
        <f>+'[2]Resumen Provis'!M94</f>
        <v>585</v>
      </c>
      <c r="H26" s="19">
        <f t="shared" si="0"/>
        <v>9432.8300000000017</v>
      </c>
      <c r="I26" s="21">
        <f>+'[2]Resumen Provis'!O90</f>
        <v>87.028300000000016</v>
      </c>
      <c r="J26" s="21">
        <f>+'[2]Resumen Provis'!O91</f>
        <v>0</v>
      </c>
      <c r="K26" s="21">
        <f>+'[2]Resumen Provis'!O92</f>
        <v>0</v>
      </c>
      <c r="L26" s="21">
        <f>+'[2]Resumen Provis'!O93</f>
        <v>143.55000000000001</v>
      </c>
      <c r="M26" s="21">
        <f>+'[2]Resumen Provis'!O94</f>
        <v>585</v>
      </c>
      <c r="N26" s="19">
        <f t="shared" si="1"/>
        <v>815.57830000000001</v>
      </c>
    </row>
    <row r="27" spans="1:24" ht="15" customHeight="1" x14ac:dyDescent="0.25">
      <c r="A27" s="26">
        <v>199090</v>
      </c>
      <c r="B27" s="18" t="s">
        <v>32</v>
      </c>
      <c r="C27" s="21">
        <f>+'[2]Resumen Provis'!M84+'[2]Resumen Provis'!M95</f>
        <v>2235854.5499999998</v>
      </c>
      <c r="D27" s="21">
        <f>+'[2]Resumen Provis'!M96</f>
        <v>1248.69</v>
      </c>
      <c r="E27" s="21">
        <f>+'[2]Resumen Provis'!M97</f>
        <v>520.86</v>
      </c>
      <c r="F27" s="21">
        <f>+'[2]Resumen Provis'!M98</f>
        <v>6202.4900000000016</v>
      </c>
      <c r="G27" s="21">
        <f>+'[2]Resumen Provis'!M99</f>
        <v>35268.759999999995</v>
      </c>
      <c r="H27" s="19">
        <f t="shared" si="0"/>
        <v>2279095.3499999996</v>
      </c>
      <c r="I27" s="21">
        <f>+'[2]Resumen Provis'!O84+'[2]Resumen Provis'!O95</f>
        <v>22358.5455</v>
      </c>
      <c r="J27" s="21">
        <f>+'[2]Resumen Provis'!O96</f>
        <v>237.25110000000001</v>
      </c>
      <c r="K27" s="21">
        <f>+'[2]Resumen Provis'!O97</f>
        <v>307.30739999999997</v>
      </c>
      <c r="L27" s="21">
        <f>+'[2]Resumen Provis'!O98</f>
        <v>6140.4651000000013</v>
      </c>
      <c r="M27" s="21">
        <f>+'[2]Resumen Provis'!O99</f>
        <v>35268.759999999995</v>
      </c>
      <c r="N27" s="19">
        <f t="shared" si="1"/>
        <v>64312.329100000003</v>
      </c>
    </row>
    <row r="28" spans="1:24" ht="15" customHeight="1" x14ac:dyDescent="0.25">
      <c r="A28" s="17">
        <v>1702</v>
      </c>
      <c r="B28" s="18" t="s">
        <v>33</v>
      </c>
      <c r="C28" s="24"/>
      <c r="D28" s="24"/>
      <c r="E28" s="24"/>
      <c r="F28" s="24"/>
      <c r="G28" s="24"/>
      <c r="H28" s="19">
        <f t="shared" si="0"/>
        <v>0</v>
      </c>
      <c r="I28" s="24"/>
      <c r="J28" s="20"/>
      <c r="K28" s="24"/>
      <c r="L28" s="20"/>
      <c r="M28" s="24"/>
      <c r="N28" s="19">
        <f t="shared" si="1"/>
        <v>0</v>
      </c>
    </row>
    <row r="29" spans="1:24" ht="15" customHeight="1" x14ac:dyDescent="0.25">
      <c r="A29" s="17">
        <v>190255</v>
      </c>
      <c r="B29" s="18" t="s">
        <v>33</v>
      </c>
      <c r="C29" s="20"/>
      <c r="D29" s="20"/>
      <c r="E29" s="20"/>
      <c r="F29" s="20"/>
      <c r="G29" s="20"/>
      <c r="H29" s="19">
        <f t="shared" si="0"/>
        <v>0</v>
      </c>
      <c r="I29" s="24"/>
      <c r="J29" s="24"/>
      <c r="K29" s="24"/>
      <c r="L29" s="24"/>
      <c r="M29" s="24"/>
      <c r="N29" s="19">
        <f t="shared" si="1"/>
        <v>0</v>
      </c>
    </row>
    <row r="30" spans="1:24" ht="15" customHeight="1" x14ac:dyDescent="0.25">
      <c r="A30" s="28"/>
      <c r="B30" s="29"/>
      <c r="C30" s="1"/>
    </row>
    <row r="31" spans="1:24" ht="24" customHeight="1" x14ac:dyDescent="0.25">
      <c r="A31" s="10" t="s">
        <v>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4" customHeight="1" x14ac:dyDescent="0.25">
      <c r="A32" s="30" t="s">
        <v>6</v>
      </c>
      <c r="B32" s="31"/>
      <c r="C32" s="12" t="s">
        <v>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 t="s">
        <v>8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4" customHeight="1" x14ac:dyDescent="0.25">
      <c r="A33" s="13" t="s">
        <v>9</v>
      </c>
      <c r="B33" s="14" t="s">
        <v>10</v>
      </c>
      <c r="C33" s="15" t="s">
        <v>34</v>
      </c>
      <c r="D33" s="15" t="s">
        <v>35</v>
      </c>
      <c r="E33" s="15" t="s">
        <v>36</v>
      </c>
      <c r="F33" s="15" t="s">
        <v>37</v>
      </c>
      <c r="G33" s="15" t="s">
        <v>38</v>
      </c>
      <c r="H33" s="15" t="s">
        <v>39</v>
      </c>
      <c r="I33" s="15" t="s">
        <v>40</v>
      </c>
      <c r="J33" s="15" t="s">
        <v>41</v>
      </c>
      <c r="K33" s="15" t="s">
        <v>14</v>
      </c>
      <c r="L33" s="15" t="s">
        <v>15</v>
      </c>
      <c r="M33" s="15" t="s">
        <v>16</v>
      </c>
      <c r="N33" s="15" t="s">
        <v>34</v>
      </c>
      <c r="O33" s="15" t="s">
        <v>35</v>
      </c>
      <c r="P33" s="15" t="s">
        <v>36</v>
      </c>
      <c r="Q33" s="15" t="s">
        <v>37</v>
      </c>
      <c r="R33" s="15" t="s">
        <v>38</v>
      </c>
      <c r="S33" s="15" t="s">
        <v>39</v>
      </c>
      <c r="T33" s="15" t="s">
        <v>40</v>
      </c>
      <c r="U33" s="15" t="s">
        <v>41</v>
      </c>
      <c r="V33" s="15" t="s">
        <v>14</v>
      </c>
      <c r="W33" s="15" t="s">
        <v>15</v>
      </c>
      <c r="X33" s="15" t="s">
        <v>16</v>
      </c>
    </row>
    <row r="34" spans="1:24" ht="15" customHeight="1" x14ac:dyDescent="0.25">
      <c r="A34" s="26">
        <v>1201</v>
      </c>
      <c r="B34" s="18" t="s">
        <v>42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>
        <f>+SUM(C34:L34)</f>
        <v>0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9">
        <f>+SUM(N34:W34)</f>
        <v>0</v>
      </c>
    </row>
    <row r="35" spans="1:24" ht="15" customHeight="1" x14ac:dyDescent="0.25">
      <c r="A35" s="17">
        <v>15</v>
      </c>
      <c r="B35" s="18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9">
        <f t="shared" ref="M35:M43" si="2">+SUM(C35:L35)</f>
        <v>0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9">
        <f t="shared" ref="X35:X43" si="3">+SUM(N35:W35)</f>
        <v>0</v>
      </c>
    </row>
    <row r="36" spans="1:24" ht="15" customHeight="1" x14ac:dyDescent="0.25">
      <c r="A36" s="17">
        <v>1601</v>
      </c>
      <c r="B36" s="18" t="s">
        <v>44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9">
        <f t="shared" si="2"/>
        <v>0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9">
        <f t="shared" si="3"/>
        <v>0</v>
      </c>
    </row>
    <row r="37" spans="1:24" ht="15" customHeight="1" x14ac:dyDescent="0.25">
      <c r="A37" s="26">
        <v>160505</v>
      </c>
      <c r="B37" s="18" t="s">
        <v>45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9">
        <f t="shared" si="2"/>
        <v>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9">
        <f t="shared" si="3"/>
        <v>0</v>
      </c>
    </row>
    <row r="38" spans="1:24" ht="15" customHeight="1" x14ac:dyDescent="0.25">
      <c r="A38" s="26">
        <v>160510</v>
      </c>
      <c r="B38" s="18" t="s">
        <v>43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19">
        <f t="shared" si="2"/>
        <v>0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9">
        <f t="shared" si="3"/>
        <v>0</v>
      </c>
    </row>
    <row r="39" spans="1:24" ht="15" customHeight="1" x14ac:dyDescent="0.25">
      <c r="A39" s="26">
        <v>160515</v>
      </c>
      <c r="B39" s="18" t="s">
        <v>46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9">
        <f t="shared" si="2"/>
        <v>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19">
        <f t="shared" si="3"/>
        <v>0</v>
      </c>
    </row>
    <row r="40" spans="1:24" ht="15" customHeight="1" x14ac:dyDescent="0.25">
      <c r="A40" s="17">
        <v>1614</v>
      </c>
      <c r="B40" s="18" t="s">
        <v>47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9">
        <f t="shared" si="2"/>
        <v>0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19">
        <f t="shared" si="3"/>
        <v>0</v>
      </c>
    </row>
    <row r="41" spans="1:24" ht="15" customHeight="1" x14ac:dyDescent="0.25">
      <c r="A41" s="17">
        <v>161430</v>
      </c>
      <c r="B41" s="32" t="s">
        <v>48</v>
      </c>
      <c r="C41" s="21">
        <f>+'[2]Resumen Provis'!M72</f>
        <v>6637.81</v>
      </c>
      <c r="D41" s="21">
        <f>+'[2]Resumen Provis'!M73</f>
        <v>1177.68</v>
      </c>
      <c r="E41" s="21">
        <f>+'[2]Resumen Provis'!M74</f>
        <v>380.8</v>
      </c>
      <c r="F41" s="21">
        <f>+'[2]Resumen Provis'!M75</f>
        <v>555.71</v>
      </c>
      <c r="G41" s="21">
        <f>+'[2]Resumen Provis'!M76</f>
        <v>1401.5100000000002</v>
      </c>
      <c r="H41" s="21"/>
      <c r="I41" s="21">
        <f>+'[2]Resumen Provis'!M77</f>
        <v>1277.8699999999999</v>
      </c>
      <c r="J41" s="21">
        <f>+'[2]Resumen Provis'!M78</f>
        <v>290788.66999999963</v>
      </c>
      <c r="K41" s="21">
        <f>+'[2]Resumen Provis'!M79</f>
        <v>0</v>
      </c>
      <c r="L41" s="21">
        <f>+'[2]Resumen Provis'!M80</f>
        <v>0</v>
      </c>
      <c r="M41" s="19">
        <f t="shared" si="2"/>
        <v>302220.04999999964</v>
      </c>
      <c r="N41" s="21">
        <f>+'[2]Resumen Provis'!O72</f>
        <v>199.13429999999997</v>
      </c>
      <c r="O41" s="21">
        <f>+'[2]Resumen Provis'!O73</f>
        <v>141.32159999999999</v>
      </c>
      <c r="P41" s="21">
        <f>+'[2]Resumen Provis'!O74</f>
        <v>76.16</v>
      </c>
      <c r="Q41" s="21">
        <f>+'[2]Resumen Provis'!O75</f>
        <v>555.71</v>
      </c>
      <c r="R41" s="21">
        <f>+'[2]Resumen Provis'!O76</f>
        <v>1401.5100000000002</v>
      </c>
      <c r="S41" s="21"/>
      <c r="T41" s="21">
        <f>+'[2]Resumen Provis'!O77</f>
        <v>1277.8699999999999</v>
      </c>
      <c r="U41" s="21">
        <f>+'[2]Resumen Provis'!O78</f>
        <v>290788.66999999963</v>
      </c>
      <c r="V41" s="21">
        <f>+'[2]Resumen Provis'!O79</f>
        <v>0</v>
      </c>
      <c r="W41" s="21">
        <f>+'[2]Resumen Provis'!O80</f>
        <v>0</v>
      </c>
      <c r="X41" s="19">
        <f t="shared" si="3"/>
        <v>294440.37589999964</v>
      </c>
    </row>
    <row r="42" spans="1:24" ht="15" customHeight="1" x14ac:dyDescent="0.25">
      <c r="A42" s="26">
        <v>161505</v>
      </c>
      <c r="B42" s="18" t="s">
        <v>49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9">
        <f t="shared" si="2"/>
        <v>0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19">
        <f t="shared" si="3"/>
        <v>0</v>
      </c>
    </row>
    <row r="43" spans="1:24" ht="15" customHeight="1" x14ac:dyDescent="0.25">
      <c r="A43" s="26">
        <v>190240</v>
      </c>
      <c r="B43" s="18" t="s">
        <v>43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>
        <f t="shared" si="2"/>
        <v>0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19">
        <f t="shared" si="3"/>
        <v>0</v>
      </c>
    </row>
    <row r="44" spans="1:24" x14ac:dyDescent="0.25">
      <c r="A44" s="33"/>
      <c r="B44" s="29"/>
      <c r="C44" s="1"/>
    </row>
    <row r="45" spans="1:24" x14ac:dyDescent="0.25">
      <c r="A45" s="7"/>
      <c r="B45" s="3"/>
      <c r="C45" s="1"/>
    </row>
    <row r="46" spans="1:24" x14ac:dyDescent="0.25">
      <c r="A46" s="7"/>
      <c r="B46" s="3"/>
      <c r="C46" s="1"/>
    </row>
    <row r="47" spans="1:24" x14ac:dyDescent="0.25">
      <c r="A47" s="7"/>
      <c r="B47" s="3"/>
      <c r="C47" s="1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9:N9"/>
    <mergeCell ref="A10:B10"/>
    <mergeCell ref="C10:H10"/>
    <mergeCell ref="I10:N10"/>
    <mergeCell ref="A31:X31"/>
    <mergeCell ref="A32:B32"/>
    <mergeCell ref="C32:M32"/>
    <mergeCell ref="N32:X32"/>
  </mergeCells>
  <dataValidations count="1">
    <dataValidation type="decimal" allowBlank="1" showInputMessage="1" showErrorMessage="1" sqref="C12:G29 I12:M29 C34:L43 N34:W43" xr:uid="{96814308-0679-4EC8-A441-F570268BEA37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2021-01-12T18:11:40Z</dcterms:created>
  <dcterms:modified xsi:type="dcterms:W3CDTF">2021-01-12T18:13:45Z</dcterms:modified>
</cp:coreProperties>
</file>