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CARTERA\PROV. TRIMESTRALES\Formulario 231\"/>
    </mc:Choice>
  </mc:AlternateContent>
  <xr:revisionPtr revIDLastSave="0" documentId="13_ncr:1_{D4E6227E-7B53-4957-AD61-4FFD2A52B3AA}" xr6:coauthVersionLast="36" xr6:coauthVersionMax="36" xr10:uidLastSave="{00000000-0000-0000-0000-000000000000}"/>
  <bookViews>
    <workbookView xWindow="0" yWindow="0" windowWidth="20490" windowHeight="7545" xr2:uid="{2850391D-AE0B-4CD6-9F1F-0B4303B0DDE8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[3]Hoja1!#REF!</definedName>
    <definedName name="Cuadro_Area">[3]Hoja1!#REF!</definedName>
    <definedName name="Cuadro_Area1" localSheetId="0">[3]Hoja1!#REF!</definedName>
    <definedName name="Cuadro_Area1">[3]Hoja1!#REF!</definedName>
    <definedName name="Cuadro_dir" localSheetId="0">[3]Hoja1!#REF!</definedName>
    <definedName name="Cuadro_dir">[3]Hoja1!#REF!</definedName>
    <definedName name="cuadro_direcciones">[3]Hoja1!$B$7:$J$19</definedName>
    <definedName name="d" localSheetId="0">[3]Hoja1!#REF!</definedName>
    <definedName name="d">[3]Hoja1!#REF!</definedName>
    <definedName name="direcciones">[3]Hoja1!$C$2:$J$2</definedName>
    <definedName name="II" localSheetId="0">[3]Hoja1!#REF!</definedName>
    <definedName name="II">[3]Hoja1!#REF!</definedName>
    <definedName name="III" localSheetId="0">[3]Hoja1!#REF!</definedName>
    <definedName name="III">[3]Hoja1!#REF!</definedName>
    <definedName name="intendencias">[3]Hoja1!$B$8:$B$19</definedName>
    <definedName name="s" localSheetId="0">[3]Hoja1!#REF!</definedName>
    <definedName name="s">[3]Hoja1!#REF!</definedName>
    <definedName name="T" localSheetId="0">[3]Hoja1!#REF!</definedName>
    <definedName name="T">[3]Hoja1!#REF!</definedName>
    <definedName name="UYT" localSheetId="0">[3]Hoja1!#REF!</definedName>
    <definedName name="UYT">[3]Hoja1!#REF!</definedName>
    <definedName name="WER" localSheetId="0">[3]Hoja1!#REF!</definedName>
    <definedName name="WER">[3]Hoja1!#REF!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L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K25" i="1"/>
  <c r="J25" i="1"/>
  <c r="I25" i="1"/>
  <c r="N25" i="1" s="1"/>
  <c r="G25" i="1"/>
  <c r="F25" i="1"/>
  <c r="E25" i="1"/>
  <c r="D25" i="1"/>
  <c r="C25" i="1"/>
  <c r="H25" i="1" s="1"/>
  <c r="N24" i="1"/>
  <c r="H24" i="1"/>
  <c r="M23" i="1"/>
  <c r="K23" i="1"/>
  <c r="J23" i="1"/>
  <c r="I23" i="1"/>
  <c r="N23" i="1" s="1"/>
  <c r="H23" i="1"/>
  <c r="C23" i="1"/>
  <c r="N22" i="1"/>
  <c r="H22" i="1"/>
  <c r="M21" i="1"/>
  <c r="L21" i="1"/>
  <c r="K21" i="1"/>
  <c r="J21" i="1"/>
  <c r="N21" i="1" s="1"/>
  <c r="I21" i="1"/>
  <c r="G21" i="1"/>
  <c r="F21" i="1"/>
  <c r="E21" i="1"/>
  <c r="D21" i="1"/>
  <c r="H21" i="1" s="1"/>
  <c r="C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I12" i="1"/>
  <c r="H12" i="1"/>
  <c r="C12" i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<sst xmlns="http://schemas.openxmlformats.org/spreadsheetml/2006/main" count="79" uniqueCount="50">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</sst>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/>
    <xf numFmtId="0" fontId="2" fillId="2" borderId="0" xfId="2" applyFont="1" applyFill="1" applyBorder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2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right"/>
    </xf>
    <xf numFmtId="0" fontId="2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left"/>
    </xf>
    <xf numFmtId="0" fontId="4" fillId="3" borderId="1" xfId="2" applyFont="1" applyFill="1" applyBorder="1" applyAlignment="1">
      <alignment horizontal="center"/>
    </xf>
    <xf numFmtId="0" fontId="2" fillId="2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Border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Border="1" applyAlignment="1">
      <alignment horizontal="right" vertical="top" wrapText="1"/>
    </xf>
    <xf numFmtId="0" fontId="2" fillId="2" borderId="0" xfId="2" applyFont="1" applyFill="1" applyAlignment="1">
      <alignment horizontal="right"/>
    </xf>
  </cellXfs>
  <cellStyles count="4">
    <cellStyle name="Millares 13 3" xfId="3" xr:uid="{D261C84C-30DE-4DEE-A8C0-1C4ACF51926E}"/>
    <cellStyle name="Normal" xfId="0" builtinId="0"/>
    <cellStyle name="Normal 115 5" xfId="1" xr:uid="{1F36A6E6-559A-4EBC-9FB3-0CD60A55740E}"/>
    <cellStyle name="Normal 5 12 2" xfId="2" xr:uid="{31F76820-225B-4C04-9288-B3BF2B28A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E79C13-DD2E-4FE7-8F06-83C3A54B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D8187F-3961-4E57-BA24-99CF48B3D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CARTERA/PROV.%20TRIMESTRALES/6.%20PROVISIONES%20JUNIO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05.01.05  ant. utili"/>
      <sheetName val="1.6.90.90 Prov ctas x cob"/>
      <sheetName val="provisiones Ch.Protestados"/>
      <sheetName val="1.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M42">
            <v>701585.9</v>
          </cell>
          <cell r="O42">
            <v>7015.8590000000004</v>
          </cell>
        </row>
        <row r="45">
          <cell r="M45">
            <v>440863.67</v>
          </cell>
          <cell r="O45">
            <v>440863.67</v>
          </cell>
        </row>
        <row r="47">
          <cell r="M47">
            <v>1768.7399999999998</v>
          </cell>
          <cell r="O47">
            <v>1751.0525999999998</v>
          </cell>
        </row>
        <row r="48">
          <cell r="M48">
            <v>4461.4600000000009</v>
          </cell>
          <cell r="O48">
            <v>2632.2614000000003</v>
          </cell>
        </row>
        <row r="49">
          <cell r="M49">
            <v>25750.739999999998</v>
          </cell>
          <cell r="O49">
            <v>4892.6405999999997</v>
          </cell>
        </row>
        <row r="50">
          <cell r="M50">
            <v>1057432.4500000002</v>
          </cell>
          <cell r="O50">
            <v>10574.324500000002</v>
          </cell>
        </row>
        <row r="53">
          <cell r="M53">
            <v>4030.8599999999997</v>
          </cell>
          <cell r="O53">
            <v>80.214113999999995</v>
          </cell>
        </row>
        <row r="54">
          <cell r="M54">
            <v>64.680000000000007</v>
          </cell>
          <cell r="O54">
            <v>1.9339320000000002</v>
          </cell>
        </row>
        <row r="55">
          <cell r="O55">
            <v>0</v>
          </cell>
        </row>
        <row r="56">
          <cell r="M56">
            <v>158.56</v>
          </cell>
          <cell r="O56">
            <v>15.840144</v>
          </cell>
        </row>
        <row r="57">
          <cell r="M57">
            <v>434.43</v>
          </cell>
          <cell r="O57">
            <v>86.842556999999999</v>
          </cell>
        </row>
        <row r="58">
          <cell r="M58">
            <v>164.51</v>
          </cell>
          <cell r="O58">
            <v>65.787548999999999</v>
          </cell>
        </row>
        <row r="59">
          <cell r="M59">
            <v>1212.3599999999999</v>
          </cell>
          <cell r="O59">
            <v>727.29476399999987</v>
          </cell>
        </row>
        <row r="60">
          <cell r="M60">
            <v>1061.44</v>
          </cell>
          <cell r="O60">
            <v>1061.333856</v>
          </cell>
        </row>
        <row r="61">
          <cell r="M61">
            <v>300238.50000000041</v>
          </cell>
          <cell r="O61">
            <v>300238.50000000041</v>
          </cell>
        </row>
        <row r="62">
          <cell r="M62">
            <v>19753.09</v>
          </cell>
          <cell r="O62">
            <v>197.5309</v>
          </cell>
        </row>
        <row r="63">
          <cell r="M63">
            <v>397165.54</v>
          </cell>
          <cell r="O63">
            <v>3971.6554000000001</v>
          </cell>
        </row>
        <row r="64">
          <cell r="M64">
            <v>0</v>
          </cell>
          <cell r="O64">
            <v>0</v>
          </cell>
        </row>
        <row r="65">
          <cell r="M65">
            <v>0</v>
          </cell>
          <cell r="O65">
            <v>0</v>
          </cell>
        </row>
        <row r="66">
          <cell r="M66">
            <v>27108.34</v>
          </cell>
          <cell r="O66">
            <v>15993.920599999999</v>
          </cell>
        </row>
        <row r="67">
          <cell r="M67">
            <v>27400</v>
          </cell>
          <cell r="O67">
            <v>27126</v>
          </cell>
        </row>
        <row r="68">
          <cell r="M68">
            <v>24535.87</v>
          </cell>
          <cell r="O68">
            <v>24535.87</v>
          </cell>
        </row>
        <row r="69">
          <cell r="M69">
            <v>1248.25</v>
          </cell>
          <cell r="O69">
            <v>12.4825</v>
          </cell>
        </row>
        <row r="70">
          <cell r="M70">
            <v>20</v>
          </cell>
          <cell r="O70">
            <v>3.8</v>
          </cell>
        </row>
        <row r="71">
          <cell r="M71">
            <v>0</v>
          </cell>
          <cell r="O71">
            <v>0</v>
          </cell>
        </row>
        <row r="72">
          <cell r="M72">
            <v>0</v>
          </cell>
          <cell r="O72">
            <v>0</v>
          </cell>
        </row>
        <row r="73">
          <cell r="M73">
            <v>489.14</v>
          </cell>
          <cell r="O73">
            <v>489.14</v>
          </cell>
        </row>
        <row r="74">
          <cell r="M74">
            <v>473341.06</v>
          </cell>
          <cell r="O74">
            <v>4733.4106000000002</v>
          </cell>
        </row>
        <row r="75">
          <cell r="M75">
            <v>140.01999999999998</v>
          </cell>
          <cell r="O75">
            <v>26.603799999999996</v>
          </cell>
        </row>
        <row r="76">
          <cell r="M76">
            <v>114132.06</v>
          </cell>
          <cell r="O76">
            <v>67337.915399999998</v>
          </cell>
        </row>
        <row r="77">
          <cell r="M77">
            <v>477.03999999999996</v>
          </cell>
          <cell r="O77">
            <v>472.26959999999997</v>
          </cell>
        </row>
        <row r="78">
          <cell r="M78">
            <v>10134.77</v>
          </cell>
          <cell r="O78">
            <v>10134.77</v>
          </cell>
        </row>
      </sheetData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EBE5-BAAD-423C-A008-BE787E9AFB83}">
  <sheetPr codeName="Formulario1">
    <tabColor rgb="FF00B050"/>
  </sheetPr>
  <dimension ref="A1:X48"/>
  <sheetViews>
    <sheetView tabSelected="1" zoomScale="70" zoomScaleNormal="70" workbookViewId="0">
      <selection activeCell="X41" activeCellId="1" sqref="N12:N28 X41"/>
    </sheetView>
  </sheetViews>
  <sheetFormatPr baseColWidth="10" defaultColWidth="11.42578125" defaultRowHeight="15.75" x14ac:dyDescent="0.2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 x14ac:dyDescent="0.25">
      <c r="B1" s="2"/>
      <c r="C1" s="3"/>
    </row>
    <row r="2" spans="1:16" s="1" customFormat="1" x14ac:dyDescent="0.25">
      <c r="B2" s="4"/>
      <c r="C2" s="3"/>
    </row>
    <row r="3" spans="1:16" s="1" customFormat="1" x14ac:dyDescent="0.25">
      <c r="B3" s="4"/>
      <c r="C3" s="3"/>
    </row>
    <row r="4" spans="1:16" s="1" customFormat="1" x14ac:dyDescent="0.25">
      <c r="A4" s="5" t="s">
        <v>0</v>
      </c>
      <c r="B4" s="6" t="s">
        <v>1</v>
      </c>
      <c r="C4" s="3"/>
    </row>
    <row r="5" spans="1:16" s="1" customFormat="1" x14ac:dyDescent="0.25">
      <c r="A5" s="5" t="s">
        <v>2</v>
      </c>
      <c r="B5" s="7" t="str">
        <f>+VLOOKUP(B4,[1]Coop2!A:B,2,0)</f>
        <v>0190155722001</v>
      </c>
      <c r="C5" s="3"/>
    </row>
    <row r="6" spans="1:16" s="1" customFormat="1" x14ac:dyDescent="0.25">
      <c r="A6" s="5" t="s">
        <v>3</v>
      </c>
      <c r="B6" s="8">
        <v>2019</v>
      </c>
      <c r="C6" s="3"/>
    </row>
    <row r="7" spans="1:16" s="1" customFormat="1" x14ac:dyDescent="0.25">
      <c r="A7" s="5" t="s">
        <v>4</v>
      </c>
      <c r="B7" s="8">
        <v>6</v>
      </c>
      <c r="C7" s="3"/>
    </row>
    <row r="8" spans="1:16" s="1" customFormat="1" x14ac:dyDescent="0.25">
      <c r="A8" s="9"/>
      <c r="B8" s="4"/>
      <c r="C8" s="3"/>
    </row>
    <row r="9" spans="1:16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 x14ac:dyDescent="0.25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 x14ac:dyDescent="0.25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 x14ac:dyDescent="0.25">
      <c r="A12" s="18">
        <v>1602</v>
      </c>
      <c r="B12" s="19" t="s">
        <v>17</v>
      </c>
      <c r="C12" s="20">
        <f>+'[2]Resumen Provis'!M42</f>
        <v>701585.9</v>
      </c>
      <c r="D12" s="21"/>
      <c r="E12" s="21"/>
      <c r="F12" s="21"/>
      <c r="G12" s="21"/>
      <c r="H12" s="20">
        <f>+SUM(C12:G12)</f>
        <v>701585.9</v>
      </c>
      <c r="I12" s="22">
        <f>+'[2]Resumen Provis'!O42</f>
        <v>7015.8590000000004</v>
      </c>
      <c r="J12" s="21"/>
      <c r="K12" s="21"/>
      <c r="L12" s="21"/>
      <c r="M12" s="21"/>
      <c r="N12" s="20">
        <f>+SUM(I12:M12)</f>
        <v>7015.8590000000004</v>
      </c>
    </row>
    <row r="13" spans="1:16" s="26" customFormat="1" ht="15" customHeight="1" x14ac:dyDescent="0.25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 x14ac:dyDescent="0.25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 x14ac:dyDescent="0.25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 x14ac:dyDescent="0.25">
      <c r="A16" s="18">
        <v>1612</v>
      </c>
      <c r="B16" s="19" t="s">
        <v>21</v>
      </c>
      <c r="C16" s="25"/>
      <c r="D16" s="25"/>
      <c r="E16" s="25"/>
      <c r="F16" s="25"/>
      <c r="G16" s="25"/>
      <c r="H16" s="20">
        <f t="shared" si="0"/>
        <v>0</v>
      </c>
      <c r="I16" s="25"/>
      <c r="J16" s="21"/>
      <c r="K16" s="25"/>
      <c r="L16" s="21"/>
      <c r="M16" s="25"/>
      <c r="N16" s="20">
        <f t="shared" si="1"/>
        <v>0</v>
      </c>
    </row>
    <row r="17" spans="1:24" ht="15" customHeight="1" x14ac:dyDescent="0.25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 x14ac:dyDescent="0.25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 x14ac:dyDescent="0.25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 x14ac:dyDescent="0.25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 x14ac:dyDescent="0.25">
      <c r="A21" s="18">
        <v>1690</v>
      </c>
      <c r="B21" s="19" t="s">
        <v>26</v>
      </c>
      <c r="C21" s="22">
        <f>+'[2]Resumen Provis'!M51+'[2]Resumen Provis'!M50</f>
        <v>1057432.4500000002</v>
      </c>
      <c r="D21" s="22">
        <f>+'[2]Resumen Provis'!M49</f>
        <v>25750.739999999998</v>
      </c>
      <c r="E21" s="22">
        <f>+'[2]Resumen Provis'!M48</f>
        <v>4461.4600000000009</v>
      </c>
      <c r="F21" s="22">
        <f>+'[2]Resumen Provis'!M47</f>
        <v>1768.7399999999998</v>
      </c>
      <c r="G21" s="22">
        <f>+'[2]Resumen Provis'!M45</f>
        <v>440863.67</v>
      </c>
      <c r="H21" s="20">
        <f t="shared" si="0"/>
        <v>1530277.06</v>
      </c>
      <c r="I21" s="22">
        <f>+'[2]Resumen Provis'!O51+'[2]Resumen Provis'!O50</f>
        <v>10574.324500000002</v>
      </c>
      <c r="J21" s="22">
        <f>+'[2]Resumen Provis'!O49</f>
        <v>4892.6405999999997</v>
      </c>
      <c r="K21" s="22">
        <f>+'[2]Resumen Provis'!O48</f>
        <v>2632.2614000000003</v>
      </c>
      <c r="L21" s="22">
        <f>+'[2]Resumen Provis'!O47</f>
        <v>1751.0525999999998</v>
      </c>
      <c r="M21" s="22">
        <f>+'[2]Resumen Provis'!O45</f>
        <v>440863.67</v>
      </c>
      <c r="N21" s="20">
        <f t="shared" si="1"/>
        <v>460713.94909999997</v>
      </c>
    </row>
    <row r="22" spans="1:24" ht="15" customHeight="1" x14ac:dyDescent="0.25">
      <c r="A22" s="18">
        <v>1901</v>
      </c>
      <c r="B22" s="19" t="s">
        <v>27</v>
      </c>
      <c r="C22" s="22">
        <v>0</v>
      </c>
      <c r="D22" s="25"/>
      <c r="E22" s="25"/>
      <c r="F22" s="25"/>
      <c r="G22" s="25"/>
      <c r="H22" s="20">
        <f t="shared" si="0"/>
        <v>0</v>
      </c>
      <c r="I22" s="22"/>
      <c r="J22" s="22"/>
      <c r="K22" s="22"/>
      <c r="L22" s="22"/>
      <c r="M22" s="22"/>
      <c r="N22" s="20">
        <f t="shared" si="1"/>
        <v>0</v>
      </c>
    </row>
    <row r="23" spans="1:24" ht="15" customHeight="1" x14ac:dyDescent="0.25">
      <c r="A23" s="18">
        <v>190245</v>
      </c>
      <c r="B23" s="19" t="s">
        <v>28</v>
      </c>
      <c r="C23" s="22">
        <f>+'[2]Resumen Provis'!M62</f>
        <v>19753.09</v>
      </c>
      <c r="D23" s="21"/>
      <c r="E23" s="21"/>
      <c r="F23" s="21"/>
      <c r="G23" s="21"/>
      <c r="H23" s="20">
        <f t="shared" si="0"/>
        <v>19753.09</v>
      </c>
      <c r="I23" s="22">
        <f>+'[2]Resumen Provis'!O62</f>
        <v>197.5309</v>
      </c>
      <c r="J23" s="22">
        <f>+'[2]Resumen Provis'!P53+'[2]Resumen Provis'!P52</f>
        <v>0</v>
      </c>
      <c r="K23" s="22">
        <f>+'[2]Resumen Provis'!Q53+'[2]Resumen Provis'!Q52</f>
        <v>0</v>
      </c>
      <c r="L23" s="22"/>
      <c r="M23" s="22">
        <f>+'[2]Resumen Provis'!S53+'[2]Resumen Provis'!S52</f>
        <v>0</v>
      </c>
      <c r="N23" s="20">
        <f t="shared" si="1"/>
        <v>197.5309</v>
      </c>
    </row>
    <row r="24" spans="1:24" ht="15" customHeight="1" x14ac:dyDescent="0.25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 x14ac:dyDescent="0.25">
      <c r="A25" s="18">
        <v>199015</v>
      </c>
      <c r="B25" s="19" t="s">
        <v>30</v>
      </c>
      <c r="C25" s="22">
        <f>+'[2]Resumen Provis'!M64</f>
        <v>0</v>
      </c>
      <c r="D25" s="22">
        <f>+'[2]Resumen Provis'!M65</f>
        <v>0</v>
      </c>
      <c r="E25" s="22">
        <f>+'[2]Resumen Provis'!M66</f>
        <v>27108.34</v>
      </c>
      <c r="F25" s="22">
        <f>+'[2]Resumen Provis'!M67</f>
        <v>27400</v>
      </c>
      <c r="G25" s="22">
        <f>+'[2]Resumen Provis'!M68</f>
        <v>24535.87</v>
      </c>
      <c r="H25" s="20">
        <f t="shared" si="0"/>
        <v>79044.209999999992</v>
      </c>
      <c r="I25" s="22">
        <f>+'[2]Resumen Provis'!O64</f>
        <v>0</v>
      </c>
      <c r="J25" s="22">
        <f>+'[2]Resumen Provis'!O65</f>
        <v>0</v>
      </c>
      <c r="K25" s="22">
        <f>+'[2]Resumen Provis'!O66</f>
        <v>15993.920599999999</v>
      </c>
      <c r="L25" s="22">
        <f>+'[2]Resumen Provis'!O67</f>
        <v>27126</v>
      </c>
      <c r="M25" s="22">
        <f>+'[2]Resumen Provis'!O68</f>
        <v>24535.87</v>
      </c>
      <c r="N25" s="20">
        <f t="shared" si="1"/>
        <v>67655.790599999993</v>
      </c>
    </row>
    <row r="26" spans="1:24" ht="15" customHeight="1" x14ac:dyDescent="0.25">
      <c r="A26" s="18">
        <v>199025</v>
      </c>
      <c r="B26" s="19" t="s">
        <v>31</v>
      </c>
      <c r="C26" s="22">
        <f>+'[2]Resumen Provis'!M69</f>
        <v>1248.25</v>
      </c>
      <c r="D26" s="22">
        <f>+'[2]Resumen Provis'!M70</f>
        <v>20</v>
      </c>
      <c r="E26" s="22">
        <f>+'[2]Resumen Provis'!M71</f>
        <v>0</v>
      </c>
      <c r="F26" s="22">
        <f>+'[2]Resumen Provis'!M72</f>
        <v>0</v>
      </c>
      <c r="G26" s="22">
        <f>+'[2]Resumen Provis'!M73</f>
        <v>489.14</v>
      </c>
      <c r="H26" s="20">
        <f t="shared" si="0"/>
        <v>1757.3899999999999</v>
      </c>
      <c r="I26" s="22">
        <f>+'[2]Resumen Provis'!O69</f>
        <v>12.4825</v>
      </c>
      <c r="J26" s="22">
        <f>+'[2]Resumen Provis'!O70</f>
        <v>3.8</v>
      </c>
      <c r="K26" s="22">
        <f>+'[2]Resumen Provis'!O71</f>
        <v>0</v>
      </c>
      <c r="L26" s="22">
        <f>+'[2]Resumen Provis'!O72</f>
        <v>0</v>
      </c>
      <c r="M26" s="22">
        <f>+'[2]Resumen Provis'!O73</f>
        <v>489.14</v>
      </c>
      <c r="N26" s="20">
        <f t="shared" si="1"/>
        <v>505.42250000000001</v>
      </c>
    </row>
    <row r="27" spans="1:24" ht="15" customHeight="1" x14ac:dyDescent="0.25">
      <c r="A27" s="27">
        <v>199090</v>
      </c>
      <c r="B27" s="19" t="s">
        <v>32</v>
      </c>
      <c r="C27" s="22">
        <f>+'[2]Resumen Provis'!M63+'[2]Resumen Provis'!M74</f>
        <v>870506.6</v>
      </c>
      <c r="D27" s="22">
        <f>+'[2]Resumen Provis'!M75</f>
        <v>140.01999999999998</v>
      </c>
      <c r="E27" s="22">
        <f>+'[2]Resumen Provis'!M76</f>
        <v>114132.06</v>
      </c>
      <c r="F27" s="22">
        <f>+'[2]Resumen Provis'!M77</f>
        <v>477.03999999999996</v>
      </c>
      <c r="G27" s="22">
        <f>+'[2]Resumen Provis'!M78</f>
        <v>10134.77</v>
      </c>
      <c r="H27" s="20">
        <f t="shared" si="0"/>
        <v>995390.49</v>
      </c>
      <c r="I27" s="22">
        <f>+'[2]Resumen Provis'!O63+'[2]Resumen Provis'!O74</f>
        <v>8705.0660000000007</v>
      </c>
      <c r="J27" s="22">
        <f>+'[2]Resumen Provis'!O75</f>
        <v>26.603799999999996</v>
      </c>
      <c r="K27" s="22">
        <f>+'[2]Resumen Provis'!O76</f>
        <v>67337.915399999998</v>
      </c>
      <c r="L27" s="22">
        <f>+'[2]Resumen Provis'!O77</f>
        <v>472.26959999999997</v>
      </c>
      <c r="M27" s="22">
        <f>+'[2]Resumen Provis'!O78</f>
        <v>10134.77</v>
      </c>
      <c r="N27" s="20">
        <f t="shared" si="1"/>
        <v>86676.624800000005</v>
      </c>
    </row>
    <row r="28" spans="1:24" ht="15" customHeight="1" x14ac:dyDescent="0.25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 x14ac:dyDescent="0.25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 x14ac:dyDescent="0.25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 x14ac:dyDescent="0.25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 x14ac:dyDescent="0.25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 x14ac:dyDescent="0.25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 x14ac:dyDescent="0.25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 x14ac:dyDescent="0.25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 x14ac:dyDescent="0.25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 x14ac:dyDescent="0.25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 x14ac:dyDescent="0.25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 x14ac:dyDescent="0.25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 x14ac:dyDescent="0.25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 x14ac:dyDescent="0.25">
      <c r="A41" s="18">
        <v>161430</v>
      </c>
      <c r="B41" s="33" t="s">
        <v>48</v>
      </c>
      <c r="C41" s="22">
        <f>+'[2]Resumen Provis'!M53</f>
        <v>4030.8599999999997</v>
      </c>
      <c r="D41" s="22">
        <f>+'[2]Resumen Provis'!M54</f>
        <v>64.680000000000007</v>
      </c>
      <c r="E41" s="22">
        <f>+'[2]Resumen Provis'!M55</f>
        <v>0</v>
      </c>
      <c r="F41" s="22">
        <f>+'[2]Resumen Provis'!M56</f>
        <v>158.56</v>
      </c>
      <c r="G41" s="22">
        <f>+'[2]Resumen Provis'!M57</f>
        <v>434.43</v>
      </c>
      <c r="H41" s="22"/>
      <c r="I41" s="22">
        <f>+'[2]Resumen Provis'!M58</f>
        <v>164.51</v>
      </c>
      <c r="J41" s="22">
        <f>+'[2]Resumen Provis'!M59</f>
        <v>1212.3599999999999</v>
      </c>
      <c r="K41" s="22">
        <f>+'[2]Resumen Provis'!M60</f>
        <v>1061.44</v>
      </c>
      <c r="L41" s="22">
        <f>+'[2]Resumen Provis'!M61</f>
        <v>300238.50000000041</v>
      </c>
      <c r="M41" s="20">
        <f t="shared" si="2"/>
        <v>307365.34000000043</v>
      </c>
      <c r="N41" s="22">
        <f>+'[2]Resumen Provis'!O53</f>
        <v>80.214113999999995</v>
      </c>
      <c r="O41" s="22">
        <f>+'[2]Resumen Provis'!O54</f>
        <v>1.9339320000000002</v>
      </c>
      <c r="P41" s="22">
        <f>+'[2]Resumen Provis'!O55</f>
        <v>0</v>
      </c>
      <c r="Q41" s="22">
        <f>+'[2]Resumen Provis'!O56</f>
        <v>15.840144</v>
      </c>
      <c r="R41" s="22">
        <f>+'[2]Resumen Provis'!O57</f>
        <v>86.842556999999999</v>
      </c>
      <c r="S41" s="22"/>
      <c r="T41" s="22">
        <f>+'[2]Resumen Provis'!O58</f>
        <v>65.787548999999999</v>
      </c>
      <c r="U41" s="22">
        <f>+'[2]Resumen Provis'!O59</f>
        <v>727.29476399999987</v>
      </c>
      <c r="V41" s="22">
        <f>+'[2]Resumen Provis'!O60</f>
        <v>1061.333856</v>
      </c>
      <c r="W41" s="22">
        <f>+'[2]Resumen Provis'!O61</f>
        <v>300238.50000000041</v>
      </c>
      <c r="X41" s="20">
        <f t="shared" si="3"/>
        <v>302277.74691600038</v>
      </c>
    </row>
    <row r="42" spans="1:24" ht="15" customHeight="1" x14ac:dyDescent="0.25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 x14ac:dyDescent="0.25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 x14ac:dyDescent="0.25">
      <c r="A44" s="34"/>
      <c r="B44" s="30"/>
      <c r="C44" s="11"/>
    </row>
    <row r="45" spans="1:24" x14ac:dyDescent="0.25">
      <c r="A45" s="7"/>
      <c r="B45" s="3"/>
      <c r="C45" s="11"/>
    </row>
    <row r="46" spans="1:24" x14ac:dyDescent="0.25">
      <c r="A46" s="7"/>
      <c r="B46" s="3"/>
      <c r="C46" s="11"/>
    </row>
    <row r="47" spans="1:24" x14ac:dyDescent="0.25">
      <c r="A47" s="7"/>
      <c r="B47" s="3"/>
      <c r="C47" s="11"/>
    </row>
    <row r="48" spans="1:24" x14ac:dyDescent="0.25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 xr:uid="{EE39C086-8B50-4481-9F80-A1665B48E431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2019-07-04T15:03:14Z</dcterms:created>
  <dcterms:modified xsi:type="dcterms:W3CDTF">2019-07-04T15:04:12Z</dcterms:modified>
</cp:coreProperties>
</file>