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1\CARTERA\PROV. TRIMESTRAL\Formulario 231\"/>
    </mc:Choice>
  </mc:AlternateContent>
  <xr:revisionPtr revIDLastSave="0" documentId="8_{819246DF-E0CA-4837-BC30-FDAD59457CE0}" xr6:coauthVersionLast="45" xr6:coauthVersionMax="45" xr10:uidLastSave="{00000000-0000-0000-0000-000000000000}"/>
  <bookViews>
    <workbookView xWindow="-120" yWindow="-120" windowWidth="20730" windowHeight="11160" xr2:uid="{606B7106-AF3A-4FC5-9871-10CD3B6B25A2}"/>
  </bookViews>
  <sheets>
    <sheet name="Formulario 23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[3]Hoja1!#REF!</definedName>
    <definedName name="Cuadro_Area">[3]Hoja1!#REF!</definedName>
    <definedName name="Cuadro_Area1" localSheetId="0">[3]Hoja1!#REF!</definedName>
    <definedName name="Cuadro_Area1">[3]Hoja1!#REF!</definedName>
    <definedName name="Cuadro_dir" localSheetId="0">[3]Hoja1!#REF!</definedName>
    <definedName name="Cuadro_dir">[3]Hoja1!#REF!</definedName>
    <definedName name="cuadro_direcciones">[3]Hoja1!$B$7:$J$19</definedName>
    <definedName name="d" localSheetId="0">[3]Hoja1!#REF!</definedName>
    <definedName name="d">[3]Hoja1!#REF!</definedName>
    <definedName name="direcciones">[3]Hoja1!$C$2:$J$2</definedName>
    <definedName name="II" localSheetId="0">[3]Hoja1!#REF!</definedName>
    <definedName name="II">[3]Hoja1!#REF!</definedName>
    <definedName name="III" localSheetId="0">[3]Hoja1!#REF!</definedName>
    <definedName name="III">[3]Hoja1!#REF!</definedName>
    <definedName name="intendencias">[3]Hoja1!$B$8:$B$19</definedName>
    <definedName name="s" localSheetId="0">[3]Hoja1!#REF!</definedName>
    <definedName name="s">[3]Hoja1!#REF!</definedName>
    <definedName name="T" localSheetId="0">[3]Hoja1!#REF!</definedName>
    <definedName name="T">[3]Hoja1!#REF!</definedName>
    <definedName name="UYT" localSheetId="0">[3]Hoja1!#REF!</definedName>
    <definedName name="UYT">[3]Hoja1!#REF!</definedName>
    <definedName name="WER" localSheetId="0">[3]Hoja1!#REF!</definedName>
    <definedName name="WER">[3]Hoja1!#REF!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3" i="1" l="1"/>
  <c r="M43" i="1"/>
  <c r="X42" i="1"/>
  <c r="M42" i="1"/>
  <c r="W41" i="1"/>
  <c r="V41" i="1"/>
  <c r="U41" i="1"/>
  <c r="T41" i="1"/>
  <c r="R41" i="1"/>
  <c r="Q41" i="1"/>
  <c r="P41" i="1"/>
  <c r="O41" i="1"/>
  <c r="N41" i="1"/>
  <c r="X41" i="1" s="1"/>
  <c r="L41" i="1"/>
  <c r="K41" i="1"/>
  <c r="J41" i="1"/>
  <c r="I41" i="1"/>
  <c r="G41" i="1"/>
  <c r="F41" i="1"/>
  <c r="E41" i="1"/>
  <c r="D41" i="1"/>
  <c r="C41" i="1"/>
  <c r="M41" i="1" s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N29" i="1"/>
  <c r="H29" i="1"/>
  <c r="N28" i="1"/>
  <c r="H28" i="1"/>
  <c r="M27" i="1"/>
  <c r="L27" i="1"/>
  <c r="K27" i="1"/>
  <c r="J27" i="1"/>
  <c r="I27" i="1"/>
  <c r="N27" i="1" s="1"/>
  <c r="G27" i="1"/>
  <c r="F27" i="1"/>
  <c r="E27" i="1"/>
  <c r="D27" i="1"/>
  <c r="H27" i="1" s="1"/>
  <c r="C27" i="1"/>
  <c r="M26" i="1"/>
  <c r="L26" i="1"/>
  <c r="K26" i="1"/>
  <c r="J26" i="1"/>
  <c r="I26" i="1"/>
  <c r="N26" i="1" s="1"/>
  <c r="G26" i="1"/>
  <c r="F26" i="1"/>
  <c r="E26" i="1"/>
  <c r="D26" i="1"/>
  <c r="H26" i="1" s="1"/>
  <c r="C26" i="1"/>
  <c r="M25" i="1"/>
  <c r="L25" i="1"/>
  <c r="K25" i="1"/>
  <c r="J25" i="1"/>
  <c r="I25" i="1"/>
  <c r="N25" i="1" s="1"/>
  <c r="G25" i="1"/>
  <c r="F25" i="1"/>
  <c r="E25" i="1"/>
  <c r="D25" i="1"/>
  <c r="H25" i="1" s="1"/>
  <c r="C25" i="1"/>
  <c r="N24" i="1"/>
  <c r="H24" i="1"/>
  <c r="M23" i="1"/>
  <c r="K23" i="1"/>
  <c r="J23" i="1"/>
  <c r="I23" i="1"/>
  <c r="N23" i="1" s="1"/>
  <c r="D23" i="1"/>
  <c r="C23" i="1"/>
  <c r="H23" i="1" s="1"/>
  <c r="N22" i="1"/>
  <c r="H22" i="1"/>
  <c r="M21" i="1"/>
  <c r="L21" i="1"/>
  <c r="K21" i="1"/>
  <c r="J21" i="1"/>
  <c r="I21" i="1"/>
  <c r="N21" i="1" s="1"/>
  <c r="G21" i="1"/>
  <c r="F21" i="1"/>
  <c r="E21" i="1"/>
  <c r="D21" i="1"/>
  <c r="H21" i="1" s="1"/>
  <c r="C21" i="1"/>
  <c r="N20" i="1"/>
  <c r="H20" i="1"/>
  <c r="N19" i="1"/>
  <c r="G19" i="1"/>
  <c r="D19" i="1"/>
  <c r="C19" i="1"/>
  <c r="H19" i="1" s="1"/>
  <c r="N18" i="1"/>
  <c r="H18" i="1"/>
  <c r="N17" i="1"/>
  <c r="H17" i="1"/>
  <c r="M16" i="1"/>
  <c r="N16" i="1" s="1"/>
  <c r="G16" i="1"/>
  <c r="H16" i="1" s="1"/>
  <c r="N15" i="1"/>
  <c r="H15" i="1"/>
  <c r="N14" i="1"/>
  <c r="H14" i="1"/>
  <c r="N13" i="1"/>
  <c r="H13" i="1"/>
  <c r="I12" i="1"/>
  <c r="N12" i="1" s="1"/>
  <c r="C12" i="1"/>
  <c r="H12" i="1" s="1"/>
  <c r="B5" i="1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<sst xmlns="http://schemas.openxmlformats.org/spreadsheetml/2006/main" count="79" uniqueCount="50">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</sst>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2" fillId="2" borderId="0" xfId="2" applyFont="1" applyFill="1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horizontal="left"/>
    </xf>
    <xf numFmtId="0" fontId="2" fillId="2" borderId="0" xfId="2" quotePrefix="1" applyFont="1" applyFill="1" applyAlignment="1">
      <alignment horizontal="center" vertical="center"/>
    </xf>
    <xf numFmtId="0" fontId="2" fillId="2" borderId="0" xfId="2" applyFont="1" applyFill="1" applyAlignment="1">
      <alignment horizontal="right"/>
    </xf>
    <xf numFmtId="0" fontId="2" fillId="2" borderId="0" xfId="2" applyFont="1" applyFill="1" applyAlignment="1">
      <alignment vertical="center"/>
    </xf>
    <xf numFmtId="0" fontId="6" fillId="2" borderId="0" xfId="2" applyFont="1" applyFill="1" applyAlignment="1">
      <alignment horizontal="left"/>
    </xf>
    <xf numFmtId="0" fontId="4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2" borderId="1" xfId="2" applyFont="1" applyFill="1" applyBorder="1"/>
    <xf numFmtId="0" fontId="2" fillId="2" borderId="1" xfId="2" applyFont="1" applyFill="1" applyBorder="1" applyAlignment="1">
      <alignment vertical="top" wrapText="1"/>
    </xf>
    <xf numFmtId="165" fontId="2" fillId="2" borderId="1" xfId="3" applyNumberFormat="1" applyFont="1" applyFill="1" applyBorder="1"/>
    <xf numFmtId="0" fontId="2" fillId="2" borderId="1" xfId="1" applyFont="1" applyFill="1" applyBorder="1"/>
    <xf numFmtId="165" fontId="2" fillId="2" borderId="1" xfId="3" applyNumberFormat="1" applyFont="1" applyFill="1" applyBorder="1" applyProtection="1"/>
    <xf numFmtId="0" fontId="6" fillId="2" borderId="1" xfId="2" applyFont="1" applyFill="1" applyBorder="1"/>
    <xf numFmtId="0" fontId="6" fillId="2" borderId="1" xfId="2" applyFont="1" applyFill="1" applyBorder="1" applyAlignment="1">
      <alignment vertical="top" wrapText="1"/>
    </xf>
    <xf numFmtId="0" fontId="6" fillId="2" borderId="1" xfId="1" applyFont="1" applyFill="1" applyBorder="1"/>
    <xf numFmtId="0" fontId="6" fillId="2" borderId="0" xfId="1" applyFont="1" applyFill="1"/>
    <xf numFmtId="0" fontId="2" fillId="2" borderId="1" xfId="2" applyFont="1" applyFill="1" applyBorder="1" applyAlignment="1">
      <alignment horizontal="right" vertical="top" wrapText="1"/>
    </xf>
    <xf numFmtId="40" fontId="2" fillId="2" borderId="1" xfId="1" applyNumberFormat="1" applyFont="1" applyFill="1" applyBorder="1"/>
    <xf numFmtId="0" fontId="2" fillId="2" borderId="2" xfId="2" applyFont="1" applyFill="1" applyBorder="1"/>
    <xf numFmtId="0" fontId="2" fillId="2" borderId="0" xfId="2" applyFont="1" applyFill="1" applyAlignment="1">
      <alignment vertical="top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6" fillId="2" borderId="3" xfId="2" applyFont="1" applyFill="1" applyBorder="1"/>
    <xf numFmtId="0" fontId="2" fillId="2" borderId="0" xfId="2" applyFont="1" applyFill="1" applyAlignment="1">
      <alignment horizontal="right" vertical="top" wrapText="1"/>
    </xf>
  </cellXfs>
  <cellStyles count="4">
    <cellStyle name="Millares 13 3" xfId="3" xr:uid="{10C2EBE3-7A39-472E-9D4B-395E8001F59D}"/>
    <cellStyle name="Normal" xfId="0" builtinId="0"/>
    <cellStyle name="Normal 115 5" xfId="1" xr:uid="{4F466AF1-9255-47D0-9150-20C1F685436E}"/>
    <cellStyle name="Normal 5 12 2" xfId="2" xr:uid="{91672CEB-2917-4B91-AE95-B52749971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1685F6-24F6-480F-A2B7-7DE0F91C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025" name="ComandoGraba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2321DF2-7899-445E-BF55-1731A839A7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Formulario%202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1/CARTERA/PROV.%20TRIMESTRAL/6.%20PROVISIONES%20JUNIO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14.30"/>
      <sheetName val="1.6.15"/>
      <sheetName val="1.6.90.05.01.03prv antic varios"/>
      <sheetName val="1.6.90.90.01.01 Prov ctas x cob"/>
      <sheetName val="provisiones Ch.Protestados"/>
      <sheetName val="1.6.90.90.05.01"/>
      <sheetName val="1.6.90.90.01.18"/>
      <sheetName val="1.6.90"/>
      <sheetName val="1,9,02,05"/>
      <sheetName val="1,9,02.45"/>
      <sheetName val="1.9.90.10"/>
      <sheetName val="1.9.90.15"/>
      <sheetName val="1.9.90.25 faltantes"/>
      <sheetName val="1.9.90.90"/>
      <sheetName val="RESUMEN"/>
      <sheetName val="provisiones JUNIO"/>
      <sheetName val="provisiones AJUSTADAS"/>
      <sheetName val="Resumen Provis"/>
      <sheetName val="Formulario 23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2">
          <cell r="M42">
            <v>688389.93</v>
          </cell>
          <cell r="O42">
            <v>6883.8993000000009</v>
          </cell>
        </row>
        <row r="44">
          <cell r="M44">
            <v>0</v>
          </cell>
          <cell r="O44">
            <v>0</v>
          </cell>
        </row>
        <row r="45">
          <cell r="M45">
            <v>687937.6100000001</v>
          </cell>
          <cell r="O45">
            <v>687937.6100000001</v>
          </cell>
        </row>
        <row r="47">
          <cell r="M47">
            <v>2311.2200000000003</v>
          </cell>
          <cell r="O47">
            <v>2288.1078000000002</v>
          </cell>
        </row>
        <row r="48">
          <cell r="M48">
            <v>2729.9100000000003</v>
          </cell>
          <cell r="O48">
            <v>1610.6469000000002</v>
          </cell>
        </row>
        <row r="49">
          <cell r="M49">
            <v>11.209999999999999</v>
          </cell>
          <cell r="O49">
            <v>2.1298999999999997</v>
          </cell>
        </row>
        <row r="50">
          <cell r="M50">
            <v>2394164.0100000002</v>
          </cell>
          <cell r="O50">
            <v>23941.640100000004</v>
          </cell>
        </row>
        <row r="62">
          <cell r="M62">
            <v>3666.1099999999997</v>
          </cell>
          <cell r="O62">
            <v>109.98329999999999</v>
          </cell>
        </row>
        <row r="63">
          <cell r="M63">
            <v>157.96</v>
          </cell>
          <cell r="O63">
            <v>9.4776000000000007</v>
          </cell>
        </row>
        <row r="64">
          <cell r="M64">
            <v>31.85</v>
          </cell>
          <cell r="O64">
            <v>3.8220000000000001</v>
          </cell>
        </row>
        <row r="65">
          <cell r="M65">
            <v>20</v>
          </cell>
          <cell r="O65">
            <v>4</v>
          </cell>
        </row>
        <row r="66">
          <cell r="M66">
            <v>232.94</v>
          </cell>
          <cell r="O66">
            <v>139.76399999999998</v>
          </cell>
        </row>
        <row r="67">
          <cell r="M67">
            <v>937.46</v>
          </cell>
          <cell r="O67">
            <v>937.46</v>
          </cell>
        </row>
        <row r="68">
          <cell r="M68">
            <v>596.19000000000005</v>
          </cell>
          <cell r="O68">
            <v>596.19000000000005</v>
          </cell>
        </row>
        <row r="69">
          <cell r="M69">
            <v>477.34000000000003</v>
          </cell>
          <cell r="O69">
            <v>477.34000000000003</v>
          </cell>
        </row>
        <row r="70">
          <cell r="M70">
            <v>303124.41999999969</v>
          </cell>
          <cell r="O70">
            <v>303124.41999999969</v>
          </cell>
        </row>
        <row r="73">
          <cell r="M73">
            <v>19844.84</v>
          </cell>
          <cell r="O73">
            <v>198.44839999999999</v>
          </cell>
        </row>
        <row r="74">
          <cell r="M74">
            <v>410956.09</v>
          </cell>
          <cell r="O74">
            <v>410956.09</v>
          </cell>
        </row>
        <row r="76">
          <cell r="M76">
            <v>813414.24000000011</v>
          </cell>
          <cell r="O76">
            <v>8134.1424000000015</v>
          </cell>
        </row>
        <row r="77">
          <cell r="M77">
            <v>0</v>
          </cell>
          <cell r="O77">
            <v>0</v>
          </cell>
        </row>
        <row r="78">
          <cell r="M78">
            <v>0</v>
          </cell>
          <cell r="O78">
            <v>0</v>
          </cell>
        </row>
        <row r="79">
          <cell r="M79">
            <v>0</v>
          </cell>
          <cell r="O79">
            <v>0</v>
          </cell>
        </row>
        <row r="80">
          <cell r="M80">
            <v>3400</v>
          </cell>
          <cell r="O80">
            <v>3366</v>
          </cell>
        </row>
        <row r="81">
          <cell r="M81">
            <v>106494.45999999999</v>
          </cell>
          <cell r="O81">
            <v>106494.45999999999</v>
          </cell>
        </row>
        <row r="82">
          <cell r="M82">
            <v>685.71</v>
          </cell>
          <cell r="O82">
            <v>6.8571000000000009</v>
          </cell>
        </row>
        <row r="83">
          <cell r="M83">
            <v>927.34</v>
          </cell>
          <cell r="O83">
            <v>176.19460000000001</v>
          </cell>
        </row>
        <row r="84">
          <cell r="M84">
            <v>260</v>
          </cell>
          <cell r="O84">
            <v>153.4</v>
          </cell>
        </row>
        <row r="85">
          <cell r="M85">
            <v>1260</v>
          </cell>
          <cell r="O85">
            <v>1247.4000000000001</v>
          </cell>
        </row>
        <row r="86">
          <cell r="M86">
            <v>870</v>
          </cell>
          <cell r="O86">
            <v>870</v>
          </cell>
        </row>
        <row r="87">
          <cell r="M87">
            <v>2503489.15</v>
          </cell>
          <cell r="O87">
            <v>25034.891499999998</v>
          </cell>
        </row>
        <row r="88">
          <cell r="M88">
            <v>28.160000000000181</v>
          </cell>
          <cell r="O88">
            <v>5.3504000000000342</v>
          </cell>
        </row>
        <row r="89">
          <cell r="M89">
            <v>50</v>
          </cell>
          <cell r="O89">
            <v>29.5</v>
          </cell>
        </row>
        <row r="90">
          <cell r="M90">
            <v>21109.71</v>
          </cell>
          <cell r="O90">
            <v>20898.6129</v>
          </cell>
        </row>
        <row r="91">
          <cell r="M91">
            <v>6697.7399999999989</v>
          </cell>
          <cell r="O91">
            <v>6697.7399999999989</v>
          </cell>
        </row>
      </sheetData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A87A-6FC6-4488-B44A-1653F3663700}">
  <sheetPr codeName="Formulario1">
    <tabColor rgb="FFFFFF00"/>
  </sheetPr>
  <dimension ref="A1:X47"/>
  <sheetViews>
    <sheetView tabSelected="1" topLeftCell="K16" zoomScale="70" zoomScaleNormal="70" workbookViewId="0">
      <selection activeCell="N12" sqref="N12:N27"/>
    </sheetView>
  </sheetViews>
  <sheetFormatPr baseColWidth="10" defaultColWidth="11.42578125" defaultRowHeight="15.75" x14ac:dyDescent="0.25"/>
  <cols>
    <col min="1" max="1" width="14.28515625" style="1" customWidth="1"/>
    <col min="2" max="2" width="59.5703125" style="7" bestFit="1" customWidth="1"/>
    <col min="3" max="3" width="18.7109375" style="3" customWidth="1"/>
    <col min="4" max="24" width="18.7109375" style="1" customWidth="1"/>
    <col min="25" max="16384" width="11.42578125" style="1"/>
  </cols>
  <sheetData>
    <row r="1" spans="1:16" x14ac:dyDescent="0.25">
      <c r="B1" s="2"/>
    </row>
    <row r="2" spans="1:16" x14ac:dyDescent="0.25">
      <c r="B2" s="4"/>
    </row>
    <row r="3" spans="1:16" x14ac:dyDescent="0.25">
      <c r="B3" s="4"/>
    </row>
    <row r="4" spans="1:16" x14ac:dyDescent="0.25">
      <c r="A4" s="5" t="s">
        <v>0</v>
      </c>
      <c r="B4" s="6" t="s">
        <v>1</v>
      </c>
    </row>
    <row r="5" spans="1:16" x14ac:dyDescent="0.25">
      <c r="A5" s="5" t="s">
        <v>2</v>
      </c>
      <c r="B5" s="7" t="str">
        <f>+VLOOKUP(B4,[1]Coop2!A:B,2,0)</f>
        <v>0190155722001</v>
      </c>
    </row>
    <row r="6" spans="1:16" x14ac:dyDescent="0.25">
      <c r="A6" s="5" t="s">
        <v>3</v>
      </c>
      <c r="B6" s="8">
        <v>2021</v>
      </c>
    </row>
    <row r="7" spans="1:16" x14ac:dyDescent="0.25">
      <c r="A7" s="5" t="s">
        <v>4</v>
      </c>
      <c r="B7" s="8">
        <v>6</v>
      </c>
    </row>
    <row r="8" spans="1:16" x14ac:dyDescent="0.25">
      <c r="A8" s="9"/>
      <c r="B8" s="4"/>
    </row>
    <row r="9" spans="1:16" x14ac:dyDescent="0.25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ht="24" customHeight="1" x14ac:dyDescent="0.25">
      <c r="A10" s="11" t="s">
        <v>6</v>
      </c>
      <c r="B10" s="11"/>
      <c r="C10" s="12" t="s">
        <v>7</v>
      </c>
      <c r="D10" s="12"/>
      <c r="E10" s="12"/>
      <c r="F10" s="12"/>
      <c r="G10" s="12"/>
      <c r="H10" s="12"/>
      <c r="I10" s="12" t="s">
        <v>8</v>
      </c>
      <c r="J10" s="12"/>
      <c r="K10" s="12"/>
      <c r="L10" s="12"/>
      <c r="M10" s="12"/>
      <c r="N10" s="12"/>
    </row>
    <row r="11" spans="1:16" s="16" customFormat="1" ht="24" customHeight="1" x14ac:dyDescent="0.25">
      <c r="A11" s="13" t="s">
        <v>9</v>
      </c>
      <c r="B11" s="14" t="s">
        <v>10</v>
      </c>
      <c r="C11" s="15" t="s">
        <v>11</v>
      </c>
      <c r="D11" s="15" t="s">
        <v>12</v>
      </c>
      <c r="E11" s="15" t="s">
        <v>13</v>
      </c>
      <c r="F11" s="15" t="s">
        <v>14</v>
      </c>
      <c r="G11" s="15" t="s">
        <v>15</v>
      </c>
      <c r="H11" s="15" t="s">
        <v>16</v>
      </c>
      <c r="I11" s="15" t="s">
        <v>11</v>
      </c>
      <c r="J11" s="15" t="s">
        <v>12</v>
      </c>
      <c r="K11" s="15" t="s">
        <v>13</v>
      </c>
      <c r="L11" s="15" t="s">
        <v>14</v>
      </c>
      <c r="M11" s="15" t="s">
        <v>15</v>
      </c>
      <c r="N11" s="15" t="s">
        <v>16</v>
      </c>
    </row>
    <row r="12" spans="1:16" ht="15" customHeight="1" x14ac:dyDescent="0.25">
      <c r="A12" s="17">
        <v>1602</v>
      </c>
      <c r="B12" s="18" t="s">
        <v>17</v>
      </c>
      <c r="C12" s="19">
        <f>+'[2]Resumen Provis'!M42</f>
        <v>688389.93</v>
      </c>
      <c r="D12" s="20"/>
      <c r="E12" s="20"/>
      <c r="F12" s="20"/>
      <c r="G12" s="20"/>
      <c r="H12" s="19">
        <f>+SUM(C12:G12)</f>
        <v>688389.93</v>
      </c>
      <c r="I12" s="21">
        <f>+'[2]Resumen Provis'!O42</f>
        <v>6883.8993000000009</v>
      </c>
      <c r="J12" s="20"/>
      <c r="K12" s="20"/>
      <c r="L12" s="20"/>
      <c r="M12" s="20"/>
      <c r="N12" s="19">
        <f>+SUM(I12:M12)</f>
        <v>6883.8993000000009</v>
      </c>
    </row>
    <row r="13" spans="1:16" s="25" customFormat="1" ht="15" customHeight="1" x14ac:dyDescent="0.25">
      <c r="A13" s="22">
        <v>1604</v>
      </c>
      <c r="B13" s="23" t="s">
        <v>18</v>
      </c>
      <c r="C13" s="24"/>
      <c r="D13" s="24"/>
      <c r="E13" s="24"/>
      <c r="F13" s="24"/>
      <c r="G13" s="24"/>
      <c r="H13" s="19">
        <f t="shared" ref="H13:H29" si="0">+SUM(C13:G13)</f>
        <v>0</v>
      </c>
      <c r="I13" s="24"/>
      <c r="J13" s="24"/>
      <c r="K13" s="24"/>
      <c r="L13" s="24"/>
      <c r="M13" s="24"/>
      <c r="N13" s="19">
        <f t="shared" ref="N13:N29" si="1">+SUM(I13:M13)</f>
        <v>0</v>
      </c>
      <c r="O13" s="1"/>
      <c r="P13" s="1"/>
    </row>
    <row r="14" spans="1:16" ht="15" customHeight="1" x14ac:dyDescent="0.25">
      <c r="A14" s="26">
        <v>160590</v>
      </c>
      <c r="B14" s="18" t="s">
        <v>19</v>
      </c>
      <c r="C14" s="20"/>
      <c r="D14" s="20"/>
      <c r="E14" s="20"/>
      <c r="F14" s="20"/>
      <c r="G14" s="20"/>
      <c r="H14" s="19">
        <f t="shared" si="0"/>
        <v>0</v>
      </c>
      <c r="I14" s="20"/>
      <c r="J14" s="20"/>
      <c r="K14" s="20"/>
      <c r="L14" s="20"/>
      <c r="M14" s="20"/>
      <c r="N14" s="19">
        <f t="shared" si="1"/>
        <v>0</v>
      </c>
    </row>
    <row r="15" spans="1:16" ht="15" customHeight="1" x14ac:dyDescent="0.25">
      <c r="A15" s="17">
        <v>1606</v>
      </c>
      <c r="B15" s="18" t="s">
        <v>20</v>
      </c>
      <c r="C15" s="20"/>
      <c r="D15" s="20"/>
      <c r="E15" s="20"/>
      <c r="F15" s="20"/>
      <c r="G15" s="20"/>
      <c r="H15" s="19">
        <f t="shared" si="0"/>
        <v>0</v>
      </c>
      <c r="I15" s="20"/>
      <c r="J15" s="24"/>
      <c r="K15" s="20"/>
      <c r="L15" s="24"/>
      <c r="M15" s="20"/>
      <c r="N15" s="19">
        <f t="shared" si="1"/>
        <v>0</v>
      </c>
    </row>
    <row r="16" spans="1:16" ht="15" customHeight="1" x14ac:dyDescent="0.25">
      <c r="A16" s="17">
        <v>1612</v>
      </c>
      <c r="B16" s="18" t="s">
        <v>21</v>
      </c>
      <c r="C16" s="24"/>
      <c r="D16" s="24"/>
      <c r="E16" s="24"/>
      <c r="F16" s="24"/>
      <c r="G16" s="21">
        <f>+'[2]Resumen Provis'!M44</f>
        <v>0</v>
      </c>
      <c r="H16" s="19">
        <f t="shared" si="0"/>
        <v>0</v>
      </c>
      <c r="I16" s="24"/>
      <c r="J16" s="20"/>
      <c r="K16" s="24"/>
      <c r="L16" s="20"/>
      <c r="M16" s="21">
        <f>+'[2]Resumen Provis'!O44</f>
        <v>0</v>
      </c>
      <c r="N16" s="19">
        <f t="shared" si="1"/>
        <v>0</v>
      </c>
    </row>
    <row r="17" spans="1:24" ht="15" customHeight="1" x14ac:dyDescent="0.25">
      <c r="A17" s="26">
        <v>161510</v>
      </c>
      <c r="B17" s="18" t="s">
        <v>22</v>
      </c>
      <c r="C17" s="21">
        <v>1868729.59</v>
      </c>
      <c r="D17" s="21">
        <v>37743.699999999997</v>
      </c>
      <c r="E17" s="21">
        <v>42637.24</v>
      </c>
      <c r="F17" s="21">
        <v>4501.87</v>
      </c>
      <c r="G17" s="21">
        <v>1673593.8</v>
      </c>
      <c r="H17" s="19">
        <f t="shared" si="0"/>
        <v>3627206.2</v>
      </c>
      <c r="I17" s="21">
        <v>55823.434627354385</v>
      </c>
      <c r="J17" s="21">
        <v>11957.512277324244</v>
      </c>
      <c r="K17" s="20">
        <v>42637.24</v>
      </c>
      <c r="L17" s="24">
        <v>4501.87</v>
      </c>
      <c r="M17" s="20">
        <v>1673593.8</v>
      </c>
      <c r="N17" s="19">
        <f t="shared" si="1"/>
        <v>1788513.8569046787</v>
      </c>
    </row>
    <row r="18" spans="1:24" ht="15" customHeight="1" x14ac:dyDescent="0.25">
      <c r="A18" s="26">
        <v>161515</v>
      </c>
      <c r="B18" s="18" t="s">
        <v>23</v>
      </c>
      <c r="C18" s="21">
        <v>23935.23</v>
      </c>
      <c r="D18" s="21"/>
      <c r="E18" s="21"/>
      <c r="F18" s="21"/>
      <c r="G18" s="21">
        <v>11184.04</v>
      </c>
      <c r="H18" s="19">
        <f t="shared" si="0"/>
        <v>35119.270000000004</v>
      </c>
      <c r="I18" s="21">
        <v>715.00272396055516</v>
      </c>
      <c r="J18" s="21"/>
      <c r="K18" s="21"/>
      <c r="L18" s="21"/>
      <c r="M18" s="21">
        <v>11184.04</v>
      </c>
      <c r="N18" s="19">
        <f t="shared" si="1"/>
        <v>11899.042723960556</v>
      </c>
    </row>
    <row r="19" spans="1:24" ht="15" customHeight="1" x14ac:dyDescent="0.25">
      <c r="A19" s="26">
        <v>161520</v>
      </c>
      <c r="B19" s="18" t="s">
        <v>24</v>
      </c>
      <c r="C19" s="21">
        <f>857336.55+25958.51</f>
        <v>883295.06</v>
      </c>
      <c r="D19" s="21">
        <f>35870.19+1062.74</f>
        <v>36932.93</v>
      </c>
      <c r="E19" s="21">
        <v>20506.939999999999</v>
      </c>
      <c r="F19" s="21">
        <v>8360.2900000000009</v>
      </c>
      <c r="G19" s="21">
        <f>966821.4+2921.99</f>
        <v>969743.39</v>
      </c>
      <c r="H19" s="19">
        <f t="shared" si="0"/>
        <v>1918838.61</v>
      </c>
      <c r="I19" s="21">
        <v>26386.141848685056</v>
      </c>
      <c r="J19" s="21">
        <v>11700.653722675755</v>
      </c>
      <c r="K19" s="21">
        <v>20506.939999999999</v>
      </c>
      <c r="L19" s="21">
        <v>8360.2900000000009</v>
      </c>
      <c r="M19" s="21">
        <v>969743.39</v>
      </c>
      <c r="N19" s="19">
        <f t="shared" si="1"/>
        <v>1036697.4155713608</v>
      </c>
    </row>
    <row r="20" spans="1:24" ht="15" customHeight="1" x14ac:dyDescent="0.25">
      <c r="A20" s="26">
        <v>161525</v>
      </c>
      <c r="B20" s="18" t="s">
        <v>25</v>
      </c>
      <c r="C20" s="27"/>
      <c r="D20" s="21"/>
      <c r="E20" s="21"/>
      <c r="F20" s="21"/>
      <c r="G20" s="21"/>
      <c r="H20" s="19">
        <f t="shared" si="0"/>
        <v>0</v>
      </c>
      <c r="I20" s="21"/>
      <c r="J20" s="21"/>
      <c r="K20" s="21"/>
      <c r="L20" s="21"/>
      <c r="M20" s="21"/>
      <c r="N20" s="19">
        <f t="shared" si="1"/>
        <v>0</v>
      </c>
    </row>
    <row r="21" spans="1:24" ht="15" customHeight="1" x14ac:dyDescent="0.25">
      <c r="A21" s="17">
        <v>1690</v>
      </c>
      <c r="B21" s="18" t="s">
        <v>26</v>
      </c>
      <c r="C21" s="21">
        <f>+'[2]Resumen Provis'!M50</f>
        <v>2394164.0100000002</v>
      </c>
      <c r="D21" s="21">
        <f>+'[2]Resumen Provis'!M49</f>
        <v>11.209999999999999</v>
      </c>
      <c r="E21" s="21">
        <f>+'[2]Resumen Provis'!M48</f>
        <v>2729.9100000000003</v>
      </c>
      <c r="F21" s="21">
        <f>+'[2]Resumen Provis'!M47</f>
        <v>2311.2200000000003</v>
      </c>
      <c r="G21" s="21">
        <f>+'[2]Resumen Provis'!M45</f>
        <v>687937.6100000001</v>
      </c>
      <c r="H21" s="19">
        <f t="shared" si="0"/>
        <v>3087153.9600000009</v>
      </c>
      <c r="I21" s="21">
        <f>+'[2]Resumen Provis'!O50</f>
        <v>23941.640100000004</v>
      </c>
      <c r="J21" s="21">
        <f>+'[2]Resumen Provis'!O49</f>
        <v>2.1298999999999997</v>
      </c>
      <c r="K21" s="21">
        <f>+'[2]Resumen Provis'!O48</f>
        <v>1610.6469000000002</v>
      </c>
      <c r="L21" s="21">
        <f>+'[2]Resumen Provis'!O47</f>
        <v>2288.1078000000002</v>
      </c>
      <c r="M21" s="21">
        <f>+'[2]Resumen Provis'!O45</f>
        <v>687937.6100000001</v>
      </c>
      <c r="N21" s="19">
        <f t="shared" si="1"/>
        <v>715780.13470000005</v>
      </c>
    </row>
    <row r="22" spans="1:24" ht="15" customHeight="1" x14ac:dyDescent="0.25">
      <c r="A22" s="17">
        <v>1901</v>
      </c>
      <c r="B22" s="18" t="s">
        <v>27</v>
      </c>
      <c r="C22" s="21">
        <v>0</v>
      </c>
      <c r="D22" s="24"/>
      <c r="E22" s="24"/>
      <c r="F22" s="24"/>
      <c r="G22" s="24"/>
      <c r="H22" s="19">
        <f t="shared" si="0"/>
        <v>0</v>
      </c>
      <c r="I22" s="21"/>
      <c r="J22" s="21"/>
      <c r="K22" s="21"/>
      <c r="L22" s="21"/>
      <c r="M22" s="21"/>
      <c r="N22" s="19">
        <f t="shared" si="1"/>
        <v>0</v>
      </c>
    </row>
    <row r="23" spans="1:24" ht="15" customHeight="1" x14ac:dyDescent="0.25">
      <c r="A23" s="17">
        <v>190245</v>
      </c>
      <c r="B23" s="18" t="s">
        <v>28</v>
      </c>
      <c r="C23" s="21">
        <f>+'[2]Resumen Provis'!M74+'[2]Resumen Provis'!M73</f>
        <v>430800.93000000005</v>
      </c>
      <c r="D23" s="21">
        <f>+'[2]Resumen Provis'!M75</f>
        <v>0</v>
      </c>
      <c r="E23" s="20"/>
      <c r="F23" s="20"/>
      <c r="G23" s="20"/>
      <c r="H23" s="19">
        <f t="shared" si="0"/>
        <v>430800.93000000005</v>
      </c>
      <c r="I23" s="21">
        <f>+'[2]Resumen Provis'!O74+'[2]Resumen Provis'!O73</f>
        <v>411154.53840000002</v>
      </c>
      <c r="J23" s="21">
        <f>+'[2]Resumen Provis'!O75</f>
        <v>0</v>
      </c>
      <c r="K23" s="21">
        <f>+'[2]Resumen Provis'!Q62+'[2]Resumen Provis'!Q61</f>
        <v>0</v>
      </c>
      <c r="L23" s="21"/>
      <c r="M23" s="21">
        <f>+'[2]Resumen Provis'!S62+'[2]Resumen Provis'!S61</f>
        <v>0</v>
      </c>
      <c r="N23" s="19">
        <f t="shared" si="1"/>
        <v>411154.53840000002</v>
      </c>
    </row>
    <row r="24" spans="1:24" ht="15" customHeight="1" x14ac:dyDescent="0.25">
      <c r="A24" s="17">
        <v>190275</v>
      </c>
      <c r="B24" s="18" t="s">
        <v>29</v>
      </c>
      <c r="C24" s="20"/>
      <c r="D24" s="20"/>
      <c r="E24" s="20"/>
      <c r="F24" s="20"/>
      <c r="G24" s="20"/>
      <c r="H24" s="19">
        <f t="shared" si="0"/>
        <v>0</v>
      </c>
      <c r="I24" s="21"/>
      <c r="J24" s="21"/>
      <c r="K24" s="21"/>
      <c r="L24" s="21"/>
      <c r="M24" s="21"/>
      <c r="N24" s="19">
        <f t="shared" si="1"/>
        <v>0</v>
      </c>
    </row>
    <row r="25" spans="1:24" ht="15" customHeight="1" x14ac:dyDescent="0.25">
      <c r="A25" s="17">
        <v>199015</v>
      </c>
      <c r="B25" s="18" t="s">
        <v>30</v>
      </c>
      <c r="C25" s="21">
        <f>+'[2]Resumen Provis'!M77</f>
        <v>0</v>
      </c>
      <c r="D25" s="21">
        <f>+'[2]Resumen Provis'!M78</f>
        <v>0</v>
      </c>
      <c r="E25" s="21">
        <f>+'[2]Resumen Provis'!M79</f>
        <v>0</v>
      </c>
      <c r="F25" s="21">
        <f>+'[2]Resumen Provis'!M80</f>
        <v>3400</v>
      </c>
      <c r="G25" s="21">
        <f>+'[2]Resumen Provis'!M81</f>
        <v>106494.45999999999</v>
      </c>
      <c r="H25" s="19">
        <f t="shared" si="0"/>
        <v>109894.45999999999</v>
      </c>
      <c r="I25" s="21">
        <f>+'[2]Resumen Provis'!O77</f>
        <v>0</v>
      </c>
      <c r="J25" s="21">
        <f>+'[2]Resumen Provis'!O78</f>
        <v>0</v>
      </c>
      <c r="K25" s="21">
        <f>+'[2]Resumen Provis'!O79</f>
        <v>0</v>
      </c>
      <c r="L25" s="21">
        <f>+'[2]Resumen Provis'!O80</f>
        <v>3366</v>
      </c>
      <c r="M25" s="21">
        <f>+'[2]Resumen Provis'!O81</f>
        <v>106494.45999999999</v>
      </c>
      <c r="N25" s="19">
        <f t="shared" si="1"/>
        <v>109860.45999999999</v>
      </c>
    </row>
    <row r="26" spans="1:24" ht="15" customHeight="1" x14ac:dyDescent="0.25">
      <c r="A26" s="17">
        <v>199025</v>
      </c>
      <c r="B26" s="18" t="s">
        <v>31</v>
      </c>
      <c r="C26" s="21">
        <f>+'[2]Resumen Provis'!M82</f>
        <v>685.71</v>
      </c>
      <c r="D26" s="21">
        <f>+'[2]Resumen Provis'!M83</f>
        <v>927.34</v>
      </c>
      <c r="E26" s="21">
        <f>+'[2]Resumen Provis'!M84</f>
        <v>260</v>
      </c>
      <c r="F26" s="21">
        <f>+'[2]Resumen Provis'!M85</f>
        <v>1260</v>
      </c>
      <c r="G26" s="21">
        <f>+'[2]Resumen Provis'!M86</f>
        <v>870</v>
      </c>
      <c r="H26" s="19">
        <f t="shared" si="0"/>
        <v>4003.05</v>
      </c>
      <c r="I26" s="21">
        <f>+'[2]Resumen Provis'!O82</f>
        <v>6.8571000000000009</v>
      </c>
      <c r="J26" s="21">
        <f>+'[2]Resumen Provis'!O83</f>
        <v>176.19460000000001</v>
      </c>
      <c r="K26" s="21">
        <f>+'[2]Resumen Provis'!O84</f>
        <v>153.4</v>
      </c>
      <c r="L26" s="21">
        <f>+'[2]Resumen Provis'!O85</f>
        <v>1247.4000000000001</v>
      </c>
      <c r="M26" s="21">
        <f>+'[2]Resumen Provis'!O86</f>
        <v>870</v>
      </c>
      <c r="N26" s="19">
        <f t="shared" si="1"/>
        <v>2453.8517000000002</v>
      </c>
    </row>
    <row r="27" spans="1:24" ht="15" customHeight="1" x14ac:dyDescent="0.25">
      <c r="A27" s="26">
        <v>199090</v>
      </c>
      <c r="B27" s="18" t="s">
        <v>32</v>
      </c>
      <c r="C27" s="21">
        <f>+'[2]Resumen Provis'!M76+'[2]Resumen Provis'!M87</f>
        <v>3316903.39</v>
      </c>
      <c r="D27" s="21">
        <f>+'[2]Resumen Provis'!M88</f>
        <v>28.160000000000181</v>
      </c>
      <c r="E27" s="21">
        <f>+'[2]Resumen Provis'!M89</f>
        <v>50</v>
      </c>
      <c r="F27" s="21">
        <f>+'[2]Resumen Provis'!M90</f>
        <v>21109.71</v>
      </c>
      <c r="G27" s="21">
        <f>+'[2]Resumen Provis'!M91</f>
        <v>6697.7399999999989</v>
      </c>
      <c r="H27" s="19">
        <f t="shared" si="0"/>
        <v>3344789.0000000005</v>
      </c>
      <c r="I27" s="21">
        <f>+'[2]Resumen Provis'!O76+'[2]Resumen Provis'!O87</f>
        <v>33169.033900000002</v>
      </c>
      <c r="J27" s="21">
        <f>+'[2]Resumen Provis'!O88</f>
        <v>5.3504000000000342</v>
      </c>
      <c r="K27" s="21">
        <f>+'[2]Resumen Provis'!O89</f>
        <v>29.5</v>
      </c>
      <c r="L27" s="21">
        <f>+'[2]Resumen Provis'!O90</f>
        <v>20898.6129</v>
      </c>
      <c r="M27" s="21">
        <f>+'[2]Resumen Provis'!O91</f>
        <v>6697.7399999999989</v>
      </c>
      <c r="N27" s="19">
        <f t="shared" si="1"/>
        <v>60800.237200000003</v>
      </c>
    </row>
    <row r="28" spans="1:24" ht="15" customHeight="1" x14ac:dyDescent="0.25">
      <c r="A28" s="17">
        <v>1702</v>
      </c>
      <c r="B28" s="18" t="s">
        <v>33</v>
      </c>
      <c r="C28" s="24"/>
      <c r="D28" s="24"/>
      <c r="E28" s="24"/>
      <c r="F28" s="24"/>
      <c r="G28" s="24"/>
      <c r="H28" s="19">
        <f t="shared" si="0"/>
        <v>0</v>
      </c>
      <c r="I28" s="24"/>
      <c r="J28" s="20"/>
      <c r="K28" s="24"/>
      <c r="L28" s="20"/>
      <c r="M28" s="24"/>
      <c r="N28" s="19">
        <f t="shared" si="1"/>
        <v>0</v>
      </c>
    </row>
    <row r="29" spans="1:24" ht="15" customHeight="1" x14ac:dyDescent="0.25">
      <c r="A29" s="17">
        <v>190255</v>
      </c>
      <c r="B29" s="18" t="s">
        <v>33</v>
      </c>
      <c r="C29" s="20"/>
      <c r="D29" s="20"/>
      <c r="E29" s="20"/>
      <c r="F29" s="20"/>
      <c r="G29" s="20"/>
      <c r="H29" s="19">
        <f t="shared" si="0"/>
        <v>0</v>
      </c>
      <c r="I29" s="24"/>
      <c r="J29" s="24"/>
      <c r="K29" s="24"/>
      <c r="L29" s="24"/>
      <c r="M29" s="24"/>
      <c r="N29" s="19">
        <f t="shared" si="1"/>
        <v>0</v>
      </c>
    </row>
    <row r="30" spans="1:24" ht="15" customHeight="1" x14ac:dyDescent="0.25">
      <c r="A30" s="28"/>
      <c r="B30" s="29"/>
      <c r="C30" s="1"/>
    </row>
    <row r="31" spans="1:24" ht="24" customHeight="1" x14ac:dyDescent="0.25">
      <c r="A31" s="10" t="s">
        <v>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4" customHeight="1" x14ac:dyDescent="0.25">
      <c r="A32" s="30" t="s">
        <v>6</v>
      </c>
      <c r="B32" s="31"/>
      <c r="C32" s="12" t="s">
        <v>7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 t="s">
        <v>8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4" customHeight="1" x14ac:dyDescent="0.25">
      <c r="A33" s="13" t="s">
        <v>9</v>
      </c>
      <c r="B33" s="14" t="s">
        <v>10</v>
      </c>
      <c r="C33" s="15" t="s">
        <v>34</v>
      </c>
      <c r="D33" s="15" t="s">
        <v>35</v>
      </c>
      <c r="E33" s="15" t="s">
        <v>36</v>
      </c>
      <c r="F33" s="15" t="s">
        <v>37</v>
      </c>
      <c r="G33" s="15" t="s">
        <v>38</v>
      </c>
      <c r="H33" s="15" t="s">
        <v>39</v>
      </c>
      <c r="I33" s="15" t="s">
        <v>40</v>
      </c>
      <c r="J33" s="15" t="s">
        <v>41</v>
      </c>
      <c r="K33" s="15" t="s">
        <v>14</v>
      </c>
      <c r="L33" s="15" t="s">
        <v>15</v>
      </c>
      <c r="M33" s="15" t="s">
        <v>16</v>
      </c>
      <c r="N33" s="15" t="s">
        <v>34</v>
      </c>
      <c r="O33" s="15" t="s">
        <v>35</v>
      </c>
      <c r="P33" s="15" t="s">
        <v>36</v>
      </c>
      <c r="Q33" s="15" t="s">
        <v>37</v>
      </c>
      <c r="R33" s="15" t="s">
        <v>38</v>
      </c>
      <c r="S33" s="15" t="s">
        <v>39</v>
      </c>
      <c r="T33" s="15" t="s">
        <v>40</v>
      </c>
      <c r="U33" s="15" t="s">
        <v>41</v>
      </c>
      <c r="V33" s="15" t="s">
        <v>14</v>
      </c>
      <c r="W33" s="15" t="s">
        <v>15</v>
      </c>
      <c r="X33" s="15" t="s">
        <v>16</v>
      </c>
    </row>
    <row r="34" spans="1:24" ht="15" customHeight="1" x14ac:dyDescent="0.25">
      <c r="A34" s="26">
        <v>1201</v>
      </c>
      <c r="B34" s="18" t="s">
        <v>42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>
        <f>+SUM(C34:L34)</f>
        <v>0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9">
        <f>+SUM(N34:W34)</f>
        <v>0</v>
      </c>
    </row>
    <row r="35" spans="1:24" ht="15" customHeight="1" x14ac:dyDescent="0.25">
      <c r="A35" s="17">
        <v>15</v>
      </c>
      <c r="B35" s="18" t="s">
        <v>43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>
        <f t="shared" ref="M35:M43" si="2">+SUM(C35:L35)</f>
        <v>0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9">
        <f t="shared" ref="X35:X43" si="3">+SUM(N35:W35)</f>
        <v>0</v>
      </c>
    </row>
    <row r="36" spans="1:24" ht="15" customHeight="1" x14ac:dyDescent="0.25">
      <c r="A36" s="17">
        <v>1601</v>
      </c>
      <c r="B36" s="18" t="s">
        <v>44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>
        <f t="shared" si="2"/>
        <v>0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19">
        <f t="shared" si="3"/>
        <v>0</v>
      </c>
    </row>
    <row r="37" spans="1:24" ht="15" customHeight="1" x14ac:dyDescent="0.25">
      <c r="A37" s="26">
        <v>160505</v>
      </c>
      <c r="B37" s="18" t="s">
        <v>45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>
        <f t="shared" si="2"/>
        <v>0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19">
        <f t="shared" si="3"/>
        <v>0</v>
      </c>
    </row>
    <row r="38" spans="1:24" ht="15" customHeight="1" x14ac:dyDescent="0.25">
      <c r="A38" s="26">
        <v>160510</v>
      </c>
      <c r="B38" s="18" t="s">
        <v>43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>
        <f t="shared" si="2"/>
        <v>0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19">
        <f t="shared" si="3"/>
        <v>0</v>
      </c>
    </row>
    <row r="39" spans="1:24" ht="15" customHeight="1" x14ac:dyDescent="0.25">
      <c r="A39" s="26">
        <v>160515</v>
      </c>
      <c r="B39" s="18" t="s">
        <v>46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>
        <f t="shared" si="2"/>
        <v>0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19">
        <f t="shared" si="3"/>
        <v>0</v>
      </c>
    </row>
    <row r="40" spans="1:24" ht="15" customHeight="1" x14ac:dyDescent="0.25">
      <c r="A40" s="17">
        <v>1614</v>
      </c>
      <c r="B40" s="18" t="s">
        <v>47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>
        <f t="shared" si="2"/>
        <v>0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19">
        <f t="shared" si="3"/>
        <v>0</v>
      </c>
    </row>
    <row r="41" spans="1:24" ht="15" customHeight="1" x14ac:dyDescent="0.25">
      <c r="A41" s="17">
        <v>161430</v>
      </c>
      <c r="B41" s="32" t="s">
        <v>48</v>
      </c>
      <c r="C41" s="21">
        <f>+'[2]Resumen Provis'!M62</f>
        <v>3666.1099999999997</v>
      </c>
      <c r="D41" s="21">
        <f>+'[2]Resumen Provis'!M63</f>
        <v>157.96</v>
      </c>
      <c r="E41" s="21">
        <f>+'[2]Resumen Provis'!M64</f>
        <v>31.85</v>
      </c>
      <c r="F41" s="21">
        <f>+'[2]Resumen Provis'!M65</f>
        <v>20</v>
      </c>
      <c r="G41" s="21">
        <f>+'[2]Resumen Provis'!M66</f>
        <v>232.94</v>
      </c>
      <c r="H41" s="21"/>
      <c r="I41" s="21">
        <f>+'[2]Resumen Provis'!M67</f>
        <v>937.46</v>
      </c>
      <c r="J41" s="21">
        <f>+'[2]Resumen Provis'!M68</f>
        <v>596.19000000000005</v>
      </c>
      <c r="K41" s="21">
        <f>+'[2]Resumen Provis'!M69</f>
        <v>477.34000000000003</v>
      </c>
      <c r="L41" s="21">
        <f>+'[2]Resumen Provis'!M70</f>
        <v>303124.41999999969</v>
      </c>
      <c r="M41" s="19">
        <f t="shared" si="2"/>
        <v>309244.26999999967</v>
      </c>
      <c r="N41" s="21">
        <f>+'[2]Resumen Provis'!O62</f>
        <v>109.98329999999999</v>
      </c>
      <c r="O41" s="21">
        <f>+'[2]Resumen Provis'!O63</f>
        <v>9.4776000000000007</v>
      </c>
      <c r="P41" s="21">
        <f>+'[2]Resumen Provis'!O64</f>
        <v>3.8220000000000001</v>
      </c>
      <c r="Q41" s="21">
        <f>+'[2]Resumen Provis'!O65</f>
        <v>4</v>
      </c>
      <c r="R41" s="21">
        <f>+'[2]Resumen Provis'!O66</f>
        <v>139.76399999999998</v>
      </c>
      <c r="S41" s="21"/>
      <c r="T41" s="21">
        <f>+'[2]Resumen Provis'!O67</f>
        <v>937.46</v>
      </c>
      <c r="U41" s="21">
        <f>+'[2]Resumen Provis'!O68</f>
        <v>596.19000000000005</v>
      </c>
      <c r="V41" s="21">
        <f>+'[2]Resumen Provis'!O69</f>
        <v>477.34000000000003</v>
      </c>
      <c r="W41" s="21">
        <f>+'[2]Resumen Provis'!O70</f>
        <v>303124.41999999969</v>
      </c>
      <c r="X41" s="19">
        <f t="shared" si="3"/>
        <v>305402.4568999997</v>
      </c>
    </row>
    <row r="42" spans="1:24" ht="15" customHeight="1" x14ac:dyDescent="0.25">
      <c r="A42" s="26">
        <v>161505</v>
      </c>
      <c r="B42" s="18" t="s">
        <v>49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>
        <f t="shared" si="2"/>
        <v>0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19">
        <f t="shared" si="3"/>
        <v>0</v>
      </c>
    </row>
    <row r="43" spans="1:24" ht="15" customHeight="1" x14ac:dyDescent="0.25">
      <c r="A43" s="26">
        <v>190240</v>
      </c>
      <c r="B43" s="18" t="s">
        <v>43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>
        <f t="shared" si="2"/>
        <v>0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19">
        <f t="shared" si="3"/>
        <v>0</v>
      </c>
    </row>
    <row r="44" spans="1:24" x14ac:dyDescent="0.25">
      <c r="A44" s="33"/>
      <c r="B44" s="29"/>
      <c r="C44" s="1"/>
    </row>
    <row r="45" spans="1:24" x14ac:dyDescent="0.25">
      <c r="A45" s="7"/>
      <c r="B45" s="3"/>
      <c r="C45" s="1"/>
    </row>
    <row r="46" spans="1:24" x14ac:dyDescent="0.25">
      <c r="A46" s="7"/>
      <c r="B46" s="3"/>
      <c r="C46" s="1"/>
    </row>
    <row r="47" spans="1:24" x14ac:dyDescent="0.25">
      <c r="A47" s="7"/>
      <c r="B47" s="3"/>
      <c r="C47" s="1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9:N9"/>
    <mergeCell ref="A10:B10"/>
    <mergeCell ref="C10:H10"/>
    <mergeCell ref="I10:N10"/>
    <mergeCell ref="A31:X31"/>
    <mergeCell ref="A32:B32"/>
    <mergeCell ref="C32:M32"/>
    <mergeCell ref="N32:X32"/>
  </mergeCells>
  <dataValidations count="1">
    <dataValidation type="decimal" allowBlank="1" showInputMessage="1" showErrorMessage="1" sqref="C12:G29 I12:M29 C34:L43 N34:W43" xr:uid="{3AAEABFA-B7CF-4A80-91BF-115DA87AECB8}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02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2021-07-05T23:21:59Z</dcterms:created>
  <dcterms:modified xsi:type="dcterms:W3CDTF">2021-07-05T23:22:22Z</dcterms:modified>
</cp:coreProperties>
</file>