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1\BALANCES\PUBLICACIÓN\"/>
    </mc:Choice>
  </mc:AlternateContent>
  <xr:revisionPtr revIDLastSave="0" documentId="8_{97AE969B-6B87-4D13-A621-EABB140D13F8}" xr6:coauthVersionLast="46" xr6:coauthVersionMax="46" xr10:uidLastSave="{00000000-0000-0000-0000-000000000000}"/>
  <bookViews>
    <workbookView xWindow="-120" yWindow="-120" windowWidth="20730" windowHeight="11160" xr2:uid="{29CA9D4B-10D1-44DC-948E-08BE23146635}"/>
  </bookViews>
  <sheets>
    <sheet name="Formulario 23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'Formulario 231'!$A$11:$B$43</definedName>
    <definedName name="_xlnm.Database" localSheetId="0">#REF!</definedName>
    <definedName name="_xlnm.Database">#REF!</definedName>
    <definedName name="Cuadro_Area" localSheetId="0">[1]Hoja1!#REF!</definedName>
    <definedName name="Cuadro_Area">[1]Hoja1!#REF!</definedName>
    <definedName name="Cuadro_Area1" localSheetId="0">[1]Hoja1!#REF!</definedName>
    <definedName name="Cuadro_Area1">[1]Hoja1!#REF!</definedName>
    <definedName name="Cuadro_dir" localSheetId="0">[1]Hoja1!#REF!</definedName>
    <definedName name="Cuadro_dir">[1]Hoja1!#REF!</definedName>
    <definedName name="cuadro_direcciones">[1]Hoja1!$B$7:$J$19</definedName>
    <definedName name="d" localSheetId="0">[1]Hoja1!#REF!</definedName>
    <definedName name="d">[1]Hoja1!#REF!</definedName>
    <definedName name="direcciones">[1]Hoja1!$C$2:$J$2</definedName>
    <definedName name="II" localSheetId="0">[1]Hoja1!#REF!</definedName>
    <definedName name="II">[1]Hoja1!#REF!</definedName>
    <definedName name="III" localSheetId="0">[1]Hoja1!#REF!</definedName>
    <definedName name="III">[1]Hoja1!#REF!</definedName>
    <definedName name="intendencias">[1]Hoja1!$B$8:$B$19</definedName>
    <definedName name="s" localSheetId="0">[1]Hoja1!#REF!</definedName>
    <definedName name="s">[1]Hoja1!#REF!</definedName>
    <definedName name="T" localSheetId="0">[1]Hoja1!#REF!</definedName>
    <definedName name="T">[1]Hoja1!#REF!</definedName>
    <definedName name="UYT" localSheetId="0">[1]Hoja1!#REF!</definedName>
    <definedName name="UYT">[1]Hoja1!#REF!</definedName>
    <definedName name="WER" localSheetId="0">[1]Hoja1!#REF!</definedName>
    <definedName name="WER">[1]Hoja1!#REF!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3" i="1" l="1"/>
  <c r="M43" i="1"/>
  <c r="X42" i="1"/>
  <c r="M42" i="1"/>
  <c r="W41" i="1"/>
  <c r="V41" i="1"/>
  <c r="U41" i="1"/>
  <c r="T41" i="1"/>
  <c r="R41" i="1"/>
  <c r="Q41" i="1"/>
  <c r="P41" i="1"/>
  <c r="O41" i="1"/>
  <c r="N41" i="1"/>
  <c r="L41" i="1"/>
  <c r="K41" i="1"/>
  <c r="J41" i="1"/>
  <c r="I41" i="1"/>
  <c r="G41" i="1"/>
  <c r="F41" i="1"/>
  <c r="E41" i="1"/>
  <c r="D41" i="1"/>
  <c r="C41" i="1"/>
  <c r="X40" i="1"/>
  <c r="M40" i="1"/>
  <c r="X39" i="1"/>
  <c r="M39" i="1"/>
  <c r="X38" i="1"/>
  <c r="M38" i="1"/>
  <c r="X37" i="1"/>
  <c r="M37" i="1"/>
  <c r="X36" i="1"/>
  <c r="M36" i="1"/>
  <c r="X35" i="1"/>
  <c r="M35" i="1"/>
  <c r="X34" i="1"/>
  <c r="M34" i="1"/>
  <c r="N29" i="1"/>
  <c r="H29" i="1"/>
  <c r="N28" i="1"/>
  <c r="H28" i="1"/>
  <c r="M27" i="1"/>
  <c r="L27" i="1"/>
  <c r="K27" i="1"/>
  <c r="J27" i="1"/>
  <c r="I27" i="1"/>
  <c r="G27" i="1"/>
  <c r="F27" i="1"/>
  <c r="E27" i="1"/>
  <c r="D27" i="1"/>
  <c r="C27" i="1"/>
  <c r="M26" i="1"/>
  <c r="L26" i="1"/>
  <c r="K26" i="1"/>
  <c r="J26" i="1"/>
  <c r="I26" i="1"/>
  <c r="G26" i="1"/>
  <c r="F26" i="1"/>
  <c r="E26" i="1"/>
  <c r="D26" i="1"/>
  <c r="C26" i="1"/>
  <c r="H26" i="1" s="1"/>
  <c r="M25" i="1"/>
  <c r="L25" i="1"/>
  <c r="K25" i="1"/>
  <c r="J25" i="1"/>
  <c r="I25" i="1"/>
  <c r="G25" i="1"/>
  <c r="F25" i="1"/>
  <c r="E25" i="1"/>
  <c r="D25" i="1"/>
  <c r="C25" i="1"/>
  <c r="N24" i="1"/>
  <c r="H24" i="1"/>
  <c r="M23" i="1"/>
  <c r="K23" i="1"/>
  <c r="J23" i="1"/>
  <c r="I23" i="1"/>
  <c r="N23" i="1" s="1"/>
  <c r="G23" i="1"/>
  <c r="D23" i="1"/>
  <c r="H23" i="1" s="1"/>
  <c r="C23" i="1"/>
  <c r="N22" i="1"/>
  <c r="H22" i="1"/>
  <c r="M21" i="1"/>
  <c r="L21" i="1"/>
  <c r="K21" i="1"/>
  <c r="J21" i="1"/>
  <c r="I21" i="1"/>
  <c r="G21" i="1"/>
  <c r="F21" i="1"/>
  <c r="E21" i="1"/>
  <c r="D21" i="1"/>
  <c r="C21" i="1"/>
  <c r="N20" i="1"/>
  <c r="H20" i="1"/>
  <c r="H19" i="1"/>
  <c r="G19" i="1"/>
  <c r="M19" i="1" s="1"/>
  <c r="N19" i="1" s="1"/>
  <c r="H18" i="1"/>
  <c r="G18" i="1"/>
  <c r="M18" i="1" s="1"/>
  <c r="N18" i="1" s="1"/>
  <c r="H17" i="1"/>
  <c r="G17" i="1"/>
  <c r="M17" i="1" s="1"/>
  <c r="N17" i="1" s="1"/>
  <c r="N16" i="1"/>
  <c r="M16" i="1"/>
  <c r="H16" i="1"/>
  <c r="G16" i="1"/>
  <c r="N15" i="1"/>
  <c r="H15" i="1"/>
  <c r="N14" i="1"/>
  <c r="H14" i="1"/>
  <c r="N13" i="1"/>
  <c r="H13" i="1"/>
  <c r="N12" i="1"/>
  <c r="I12" i="1"/>
  <c r="C12" i="1"/>
  <c r="H12" i="1" s="1"/>
  <c r="B5" i="1"/>
  <c r="N26" i="1" l="1"/>
  <c r="H21" i="1"/>
  <c r="H25" i="1"/>
  <c r="H27" i="1"/>
  <c r="M41" i="1"/>
  <c r="N21" i="1"/>
  <c r="N25" i="1"/>
  <c r="N27" i="1"/>
  <c r="X41" i="1"/>
</calcChain>
</file>

<file path=xl/sharedStrings.xml><?xml version="1.0" encoding="utf-8"?>
<sst xmlns="http://schemas.openxmlformats.org/spreadsheetml/2006/main" count="79" uniqueCount="50">
  <si>
    <t>INSTITUCIÓN:</t>
  </si>
  <si>
    <t>COOPERATIVA DE AHORRO Y CREDITO JARDIN AZUAYO LTDA.</t>
  </si>
  <si>
    <t>RUC:</t>
  </si>
  <si>
    <t>AÑO:</t>
  </si>
  <si>
    <t>MES:</t>
  </si>
  <si>
    <t>FORMULARIO DE CALIFICACIÓN DE ACTIVOS DE RIESGO</t>
  </si>
  <si>
    <t>ACTIVOS DE RIESGO SUJETOS A CALIFICACIÓN</t>
  </si>
  <si>
    <t>VALOR</t>
  </si>
  <si>
    <t>PROVISIÓN ESPECÍFICA</t>
  </si>
  <si>
    <t>Cuenta</t>
  </si>
  <si>
    <t>Descripción cuenta</t>
  </si>
  <si>
    <t>A</t>
  </si>
  <si>
    <t>B</t>
  </si>
  <si>
    <t>C</t>
  </si>
  <si>
    <t>D</t>
  </si>
  <si>
    <t>E</t>
  </si>
  <si>
    <t>TOTAL</t>
  </si>
  <si>
    <t>Intereses por cobrar inversiones</t>
  </si>
  <si>
    <t>Otros intereses por cobrar</t>
  </si>
  <si>
    <t>Otras</t>
  </si>
  <si>
    <t>Rendimientos por cobrar de fideicomisos mercantiles</t>
  </si>
  <si>
    <t>Inversiones vencidas</t>
  </si>
  <si>
    <t>Intereses de cartera de créditos de consumo</t>
  </si>
  <si>
    <t>Intereses de cartera de créditos de vivienda</t>
  </si>
  <si>
    <t>Intereses de cartera de créditos para la microempresa</t>
  </si>
  <si>
    <t>Intereses de cartera de crédito educativo</t>
  </si>
  <si>
    <t>Cuentas por cobrar varias</t>
  </si>
  <si>
    <t>Inversiones en acciones y participaciones</t>
  </si>
  <si>
    <t>Cuentas por cobrar</t>
  </si>
  <si>
    <t>Otros activos</t>
  </si>
  <si>
    <t>Depósitos en garantía y para importaciones</t>
  </si>
  <si>
    <t>Faltantes de caja</t>
  </si>
  <si>
    <t>Varias</t>
  </si>
  <si>
    <t>Bienes adjudicados por pago</t>
  </si>
  <si>
    <t>A1</t>
  </si>
  <si>
    <t>A2</t>
  </si>
  <si>
    <t>A3</t>
  </si>
  <si>
    <t>B1</t>
  </si>
  <si>
    <t>B2</t>
  </si>
  <si>
    <t>B3</t>
  </si>
  <si>
    <t>C1</t>
  </si>
  <si>
    <t>C2</t>
  </si>
  <si>
    <t>Fondos interbancarios vendidos</t>
  </si>
  <si>
    <t>Deudores por aceptación</t>
  </si>
  <si>
    <t>Intereses por cobrar de operaciones interbancarias</t>
  </si>
  <si>
    <t>Cartera de créditos</t>
  </si>
  <si>
    <t>Operaciones contingentes</t>
  </si>
  <si>
    <t>Pagos por cuenta de clientes</t>
  </si>
  <si>
    <t>Gastos judiciales</t>
  </si>
  <si>
    <t>Intereses de cartera de créditos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</si>
</sst>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66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2" fillId="2" borderId="0" xfId="2" applyFont="1" applyFill="1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horizontal="left"/>
    </xf>
    <xf numFmtId="0" fontId="2" fillId="2" borderId="0" xfId="2" quotePrefix="1" applyFont="1" applyFill="1" applyAlignment="1">
      <alignment horizontal="center" vertical="center"/>
    </xf>
    <xf numFmtId="0" fontId="2" fillId="2" borderId="0" xfId="2" applyFont="1" applyFill="1" applyAlignment="1">
      <alignment horizontal="right"/>
    </xf>
    <xf numFmtId="0" fontId="2" fillId="2" borderId="0" xfId="2" applyFont="1" applyFill="1" applyAlignment="1">
      <alignment vertical="center"/>
    </xf>
    <xf numFmtId="0" fontId="6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2" borderId="1" xfId="2" applyFont="1" applyFill="1" applyBorder="1"/>
    <xf numFmtId="0" fontId="2" fillId="2" borderId="1" xfId="2" applyFont="1" applyFill="1" applyBorder="1" applyAlignment="1">
      <alignment vertical="top" wrapText="1"/>
    </xf>
    <xf numFmtId="165" fontId="2" fillId="2" borderId="1" xfId="3" applyNumberFormat="1" applyFont="1" applyFill="1" applyBorder="1"/>
    <xf numFmtId="0" fontId="2" fillId="2" borderId="1" xfId="1" applyFont="1" applyFill="1" applyBorder="1"/>
    <xf numFmtId="165" fontId="2" fillId="2" borderId="1" xfId="3" applyNumberFormat="1" applyFont="1" applyFill="1" applyBorder="1" applyProtection="1"/>
    <xf numFmtId="0" fontId="6" fillId="2" borderId="1" xfId="2" applyFont="1" applyFill="1" applyBorder="1"/>
    <xf numFmtId="0" fontId="6" fillId="2" borderId="1" xfId="2" applyFont="1" applyFill="1" applyBorder="1" applyAlignment="1">
      <alignment vertical="top" wrapText="1"/>
    </xf>
    <xf numFmtId="0" fontId="6" fillId="2" borderId="1" xfId="1" applyFont="1" applyFill="1" applyBorder="1"/>
    <xf numFmtId="0" fontId="6" fillId="2" borderId="0" xfId="1" applyFont="1" applyFill="1"/>
    <xf numFmtId="0" fontId="2" fillId="2" borderId="1" xfId="2" applyFont="1" applyFill="1" applyBorder="1" applyAlignment="1">
      <alignment horizontal="right" vertical="top" wrapText="1"/>
    </xf>
    <xf numFmtId="40" fontId="2" fillId="2" borderId="1" xfId="1" applyNumberFormat="1" applyFont="1" applyFill="1" applyBorder="1"/>
    <xf numFmtId="0" fontId="2" fillId="2" borderId="2" xfId="2" applyFont="1" applyFill="1" applyBorder="1"/>
    <xf numFmtId="0" fontId="2" fillId="2" borderId="0" xfId="2" applyFont="1" applyFill="1" applyAlignment="1">
      <alignment vertical="top" wrapText="1"/>
    </xf>
    <xf numFmtId="0" fontId="6" fillId="2" borderId="3" xfId="2" applyFont="1" applyFill="1" applyBorder="1"/>
    <xf numFmtId="0" fontId="2" fillId="2" borderId="0" xfId="2" applyFont="1" applyFill="1" applyAlignment="1">
      <alignment horizontal="right" vertical="top" wrapText="1"/>
    </xf>
    <xf numFmtId="0" fontId="4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</cellXfs>
  <cellStyles count="4">
    <cellStyle name="Millares 13 3" xfId="3" xr:uid="{49C7C703-B729-459E-A0AB-E31D17775E33}"/>
    <cellStyle name="Normal" xfId="0" builtinId="0"/>
    <cellStyle name="Normal 115 5" xfId="1" xr:uid="{2F7DB4A2-514D-4D4A-BE60-3B43195CD88F}"/>
    <cellStyle name="Normal 5 12 2" xfId="2" xr:uid="{5371E9CE-A8D1-49DA-8E6E-50A0062C7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1504950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5" t="19276" r="3703" b="26205"/>
        <a:stretch>
          <a:fillRect/>
        </a:stretch>
      </xdr:blipFill>
      <xdr:spPr bwMode="auto">
        <a:xfrm>
          <a:off x="1" y="0"/>
          <a:ext cx="24574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4</xdr:col>
          <xdr:colOff>514350</xdr:colOff>
          <xdr:row>6</xdr:row>
          <xdr:rowOff>180975</xdr:rowOff>
        </xdr:to>
        <xdr:sp macro="" textlink="">
          <xdr:nvSpPr>
            <xdr:cNvPr id="1025" name="ComandoGraba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T%20Mes%202012_Luis_Guasgu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Formulario%2023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1/CARTERA/PROV.%20TRIMESTRAL/9.%20PROVISIONES%20SEPT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x 2012"/>
      <sheetName val="Hoja1"/>
    </sheetNames>
    <sheetDataSet>
      <sheetData sheetId="0" refreshError="1"/>
      <sheetData sheetId="1">
        <row r="2">
          <cell r="C2" t="str">
            <v>Dirección Nacional de Prevención de lavado de Activos de la EPS y SFPS</v>
          </cell>
          <cell r="D2" t="str">
            <v>Dirección Nacional de Riesgos de la EPS</v>
          </cell>
          <cell r="E2" t="str">
            <v>Dirección Nacional de Riesgos del SFPS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7">
          <cell r="B7" t="str">
            <v>DIRECCIÓN</v>
          </cell>
          <cell r="C7" t="str">
            <v>DEPARTAMENTO 1</v>
          </cell>
          <cell r="D7" t="str">
            <v>DEPARTAMENTO 2</v>
          </cell>
          <cell r="E7" t="str">
            <v>DEPARTAMENTO 3</v>
          </cell>
          <cell r="F7" t="str">
            <v>DEPARTAMENTO 4</v>
          </cell>
          <cell r="G7" t="str">
            <v>DEPARTAMENTO 5</v>
          </cell>
          <cell r="H7" t="str">
            <v>DEPARTAMENTO 6</v>
          </cell>
          <cell r="I7" t="str">
            <v>DEPARTAMENTO 7</v>
          </cell>
          <cell r="J7" t="str">
            <v>DEPARTAMENTO 8</v>
          </cell>
        </row>
        <row r="8">
          <cell r="B8" t="str">
            <v>Indendencia de Administrativa, Financiera y de Talento Humano</v>
          </cell>
          <cell r="C8" t="str">
            <v>Dirección Nacional Administrativa</v>
          </cell>
          <cell r="D8" t="str">
            <v>Dirección Nacional de Compras Públicas</v>
          </cell>
          <cell r="E8" t="str">
            <v>Dirección Nacional de Talento Humano</v>
          </cell>
          <cell r="F8" t="str">
            <v>Dirección Nacional Financiera</v>
          </cell>
        </row>
        <row r="9">
          <cell r="B9" t="str">
            <v>Indendencia de Atención al Usuario y Capacitación.</v>
          </cell>
          <cell r="C9" t="str">
            <v>Dirección Nacional de Atención al Usuario y Capacitación.</v>
          </cell>
        </row>
        <row r="10">
          <cell r="B10" t="str">
            <v>Indendencia de Comunicación e Imagen Corporativa</v>
          </cell>
          <cell r="C10" t="str">
            <v>Dirección Nacional de Comunicación e Imagen Corporativa</v>
          </cell>
        </row>
        <row r="11">
          <cell r="B11" t="str">
            <v>Indendencia de Economía Popular y Solidaria</v>
          </cell>
          <cell r="C11" t="str">
            <v>Dirección Nacional de Revisión y Registro del EPS</v>
          </cell>
          <cell r="D11" t="str">
            <v>Dirección Nacional de Supervisión integral del EPS</v>
          </cell>
        </row>
        <row r="12">
          <cell r="B12" t="str">
            <v>Indendencia de Estadísticas, Estudios y Normas de la EPS y SFPS</v>
          </cell>
          <cell r="C12" t="str">
            <v>Dirección Nacional de Estadísticas  y Estudios de la EPS y SFPS</v>
          </cell>
          <cell r="D12" t="str">
            <v>Dirección Nacional de Normas de la EPS y SFPS</v>
          </cell>
        </row>
        <row r="13">
          <cell r="B13" t="str">
            <v>Indendencia de Planificación</v>
          </cell>
          <cell r="C13" t="str">
            <v>Dirección Nacional de Planificación y Proyectos</v>
          </cell>
          <cell r="D13" t="str">
            <v>Dirección Nacional de Procesos , Evaluación y Seguimiento.</v>
          </cell>
        </row>
        <row r="14">
          <cell r="B14" t="str">
            <v>Indendencia de Procesos Jurídicos</v>
          </cell>
          <cell r="C14" t="str">
            <v>Dirección Nacional de Asesoría Jurídica y Contratación</v>
          </cell>
          <cell r="D14" t="str">
            <v>Dirección Nacional de Procuraduría Judicial</v>
          </cell>
          <cell r="E14" t="str">
            <v>Dirección Nacional de Recursos Administrativos</v>
          </cell>
        </row>
        <row r="15">
          <cell r="B15" t="str">
            <v>Indendencia de Riesgos de la EPS y SFPS</v>
          </cell>
          <cell r="C15" t="str">
            <v>Dirección Nacional de Prevención de lavado de Activos de la EPS y SFPS</v>
          </cell>
          <cell r="D15" t="str">
            <v>Dirección Nacional de Riesgos de la EPS</v>
          </cell>
          <cell r="E15" t="str">
            <v>Dirección Nacional de Riesgos del SFPS</v>
          </cell>
        </row>
        <row r="16">
          <cell r="B16" t="str">
            <v>Indendencia de Sistemas de Información y Tecnologías de la Información</v>
          </cell>
          <cell r="C16" t="str">
            <v>Dirección Nacional de Sistemas de Informacion</v>
          </cell>
          <cell r="D16" t="str">
            <v>Dirección Nacional de Tecnologías de Información</v>
          </cell>
        </row>
        <row r="17">
          <cell r="B17" t="str">
            <v>Indendencia de Supervisión Auxiliar de la EPS y SFPS</v>
          </cell>
          <cell r="C17" t="str">
            <v>Dirección Nacional de Revisión y Registro de la EPS y SFPS</v>
          </cell>
          <cell r="D17" t="str">
            <v>Dirección Nacional de Supervisión Auxiliar de la SFPS</v>
          </cell>
          <cell r="E17" t="str">
            <v>Dirección Nacional de Supervisión Auxiliar del EPS</v>
          </cell>
        </row>
        <row r="18">
          <cell r="B18" t="str">
            <v>Indendencia del Sector Financiero Popular y Solidario</v>
          </cell>
          <cell r="C18" t="str">
            <v>Dirección Nacional de Revisión y Registro de la SFPS</v>
          </cell>
          <cell r="D18" t="str">
            <v>Dirección Nacional de Supervisión integral de la SFPS</v>
          </cell>
        </row>
        <row r="19">
          <cell r="B19" t="str">
            <v>Secretaría General</v>
          </cell>
          <cell r="C19" t="str">
            <v>Dirección Nacional de Documentación y Archivo</v>
          </cell>
          <cell r="D19" t="str">
            <v>Dirección Nacional de Registro de Organizaciones de la EPS y SFPS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231"/>
      <sheetName val="Coop2"/>
      <sheetName val="Data"/>
      <sheetName val="Hoja1"/>
    </sheetNames>
    <sheetDataSet>
      <sheetData sheetId="0" refreshError="1"/>
      <sheetData sheetId="1" refreshError="1">
        <row r="1">
          <cell r="A1" t="str">
            <v>RAZON SOCIAL</v>
          </cell>
          <cell r="B1" t="str">
            <v>RUC</v>
          </cell>
        </row>
        <row r="2">
          <cell r="A2" t="str">
            <v>COOPERATIVA DE AHORRO Y CREDITO ONCE DE JUNIO LTDA.</v>
          </cell>
          <cell r="B2" t="str">
            <v>0790015002001</v>
          </cell>
        </row>
        <row r="3">
          <cell r="A3" t="str">
            <v>COOPERATIVA DE AHORRO Y CREDITO 15 DE ABRIL LTDA.</v>
          </cell>
          <cell r="B3" t="str">
            <v>1390013678001</v>
          </cell>
        </row>
        <row r="4">
          <cell r="A4" t="str">
            <v>COOPERATIVA DE AHORRO Y CREDITO 23 DE JULIO LTDA</v>
          </cell>
          <cell r="B4" t="str">
            <v>1790093204001</v>
          </cell>
        </row>
        <row r="5">
          <cell r="A5" t="str">
            <v>COOPERATIVA DE AHORRO Y CREDITO 29 DE OCTUBRE LTDA.</v>
          </cell>
          <cell r="B5" t="str">
            <v>1790567699001</v>
          </cell>
        </row>
        <row r="6">
          <cell r="A6" t="str">
            <v>COOPERATIVA DE AHORRO Y CREDITO ANDALUCIA LTDA.</v>
          </cell>
          <cell r="B6" t="str">
            <v>1790325083001</v>
          </cell>
        </row>
        <row r="7">
          <cell r="A7" t="str">
            <v>COOPERATIVA DE AHORRO Y CREDITO ATUNTAQUI LTDA</v>
          </cell>
          <cell r="B7" t="str">
            <v>1090033456001</v>
          </cell>
        </row>
        <row r="8">
          <cell r="A8" t="str">
            <v>COOPERATIVA DE AHORRO Y CREDITO DE LA PEQUEÑA EMPRESA DE COTOPAXI LTDA.</v>
          </cell>
          <cell r="B8" t="str">
            <v>0590052000001</v>
          </cell>
        </row>
        <row r="9">
          <cell r="A9" t="str">
            <v>COOPERATIVA DE AHORRO Y CREDITO CHONE LTDA.</v>
          </cell>
          <cell r="B9" t="str">
            <v>1390007791001</v>
          </cell>
        </row>
        <row r="10">
          <cell r="A10" t="str">
            <v>COOPERATIVA DE AHORRO Y CREDITO COMERCIO LTDA.</v>
          </cell>
          <cell r="B10" t="str">
            <v>1390089410001</v>
          </cell>
        </row>
        <row r="11">
          <cell r="A11" t="str">
            <v>COOPERATIVA DE AHORRO Y CREDITO COTOCOLLAO LTDA.</v>
          </cell>
          <cell r="B11" t="str">
            <v>1790023508001</v>
          </cell>
        </row>
        <row r="12">
          <cell r="A12" t="str">
            <v>COOPERATIVA DE AHORRO Y CREDITO EL SAGRARIO LTDA</v>
          </cell>
          <cell r="B12" t="str">
            <v>1890037646001</v>
          </cell>
        </row>
        <row r="13">
          <cell r="A13" t="str">
            <v>COOPERATIVA DE AHORRO Y CREDITO GUARANDA LTDA.</v>
          </cell>
          <cell r="B13" t="str">
            <v>0290001269001</v>
          </cell>
        </row>
        <row r="14">
          <cell r="A14" t="str">
            <v>COOPERATIVA DE AHORRO Y CREDITO LA DOLOROSA LTDA.</v>
          </cell>
          <cell r="B14" t="str">
            <v>0990138850001</v>
          </cell>
        </row>
        <row r="15">
          <cell r="A15" t="str">
            <v>COOPERATIVA DE AHORRO Y CREDITO OSCUS LTDA</v>
          </cell>
          <cell r="B15" t="str">
            <v>1890001323001</v>
          </cell>
        </row>
        <row r="16">
          <cell r="A16" t="str">
            <v>COOPERATIVA DE AHORRO Y CREDITO PABLO MUÑOZ VEGA LTDA.</v>
          </cell>
          <cell r="B16" t="str">
            <v>0490001883001</v>
          </cell>
        </row>
        <row r="17">
          <cell r="A17" t="str">
            <v>COOPERATIVA DE AHORRO Y CREDITO COOPROGRESO LTDA.</v>
          </cell>
          <cell r="B17" t="str">
            <v>1790451801001</v>
          </cell>
        </row>
        <row r="18">
          <cell r="A18" t="str">
            <v>COOPERATIVA DE AHORRO Y CREDITO RIOBAMBA LTDA.</v>
          </cell>
          <cell r="B18" t="str">
            <v>0690045389001</v>
          </cell>
        </row>
        <row r="19">
          <cell r="A19" t="str">
            <v>COOPERATIVA DE AHORRO Y CREDITO SAN FRANCISCO LTDA</v>
          </cell>
          <cell r="B19" t="str">
            <v>1890003628001</v>
          </cell>
        </row>
        <row r="20">
          <cell r="A20" t="str">
            <v>COOPERATIVA DE AHORRO Y CREDITO SANTA ANA LTDA</v>
          </cell>
          <cell r="B20" t="str">
            <v>1390091474001</v>
          </cell>
        </row>
        <row r="21">
          <cell r="A21" t="str">
            <v>COOPERATIVA DE AHORRO Y CREDITO SANTA ROSA LTDA</v>
          </cell>
          <cell r="B21" t="str">
            <v>0790024656001</v>
          </cell>
        </row>
        <row r="22">
          <cell r="A22" t="str">
            <v>COOPERATIVA DE AHORRO Y CREDITO TULCAN LTDA.</v>
          </cell>
          <cell r="B22" t="str">
            <v>0490002669001</v>
          </cell>
        </row>
        <row r="23">
          <cell r="A23" t="str">
            <v>COOPERATIVA DE AHORRO Y CREDITO SAN FRANCISCO DE ASIS LTDA.</v>
          </cell>
          <cell r="B23" t="str">
            <v>1790045668001</v>
          </cell>
        </row>
        <row r="24">
          <cell r="A24" t="str">
            <v>COOPERATIVA DE AHORRO Y CREDITO PREVISION AHORRO Y DESARROLLO COOPAD LTDA.</v>
          </cell>
          <cell r="B24" t="str">
            <v>1791280156001</v>
          </cell>
        </row>
        <row r="25">
          <cell r="A25" t="str">
            <v>COOPERATIVA DE AHORRO Y CREDITO DE LA PEQUEÑA EMPRESA DE PASTAZA LTDA.</v>
          </cell>
          <cell r="B25" t="str">
            <v>1690012606001</v>
          </cell>
        </row>
        <row r="26">
          <cell r="A26" t="str">
            <v>CAJA CENTRAL COOPERATIVA FINANCOOP</v>
          </cell>
          <cell r="B26" t="str">
            <v>1791708040001</v>
          </cell>
        </row>
        <row r="27">
          <cell r="A27" t="str">
            <v>COOPERATIVA DE AHORRO Y CREDITO VICENTINA MANUEL ESTEBAN GODOY ORTEGA LTDA.</v>
          </cell>
          <cell r="B27" t="str">
            <v>1190068389001</v>
          </cell>
        </row>
        <row r="28">
          <cell r="A28" t="str">
            <v>COOPERATIVA DE AHORRO Y CREDITO CONSTRUCCION COMERCIO Y PRODUCCION LTDA.</v>
          </cell>
          <cell r="B28" t="str">
            <v>1790900193001</v>
          </cell>
        </row>
        <row r="29">
          <cell r="A29" t="str">
            <v>COOPERATIVA DE AHORRO Y CREDITO ALIANZA DEL VALLE LTDA.</v>
          </cell>
          <cell r="B29" t="str">
            <v>1790501469001</v>
          </cell>
        </row>
        <row r="30">
          <cell r="A30" t="str">
            <v>COOPERATIVA DE AHORRO Y CREDITO JUVENTUD ECUATORIANA PROGRESISTA LTDA.</v>
          </cell>
          <cell r="B30" t="str">
            <v>0190115798001</v>
          </cell>
        </row>
        <row r="31">
          <cell r="A31" t="str">
            <v>COOPERATIVA DE AHORRO Y CREDITO CALCETA LTDA.</v>
          </cell>
          <cell r="B31" t="str">
            <v>1390001920001</v>
          </cell>
        </row>
        <row r="32">
          <cell r="A32" t="str">
            <v>COOPERATIVA DE AHORRO Y CREDITO 9 DE OCTUBRE LTDA.</v>
          </cell>
          <cell r="B32" t="str">
            <v>0590041920001</v>
          </cell>
        </row>
        <row r="33">
          <cell r="A33" t="str">
            <v>COOPERATIVA DE AHORRO Y CREDITO PADRE JULIAN LORENTE LTDA.</v>
          </cell>
          <cell r="B33" t="str">
            <v>1190015110001</v>
          </cell>
        </row>
        <row r="34">
          <cell r="A34" t="str">
            <v>COOPERATIVA DE AHORRO Y CREDITO DE LA PEQUEÑA EMPRESA BIBLIAN LTDA.</v>
          </cell>
          <cell r="B34" t="str">
            <v>0390027923001</v>
          </cell>
        </row>
        <row r="35">
          <cell r="A35" t="str">
            <v>COOPERATIVA DE AHORRO Y CREDITO SAN JOSE LTDA</v>
          </cell>
          <cell r="B35" t="str">
            <v>0290003288001</v>
          </cell>
        </row>
        <row r="36">
          <cell r="A36" t="str">
            <v>COOPERATIVA DE AHORRO Y CREDITO JARDIN AZUAYO LTDA.</v>
          </cell>
          <cell r="B36" t="str">
            <v>0190155722001</v>
          </cell>
        </row>
        <row r="37">
          <cell r="A37" t="str">
            <v>COOPERATIVA DE AHORRO Y CREDITO MUSHUC RUNA LTDA</v>
          </cell>
          <cell r="B37" t="str">
            <v>1890141877001</v>
          </cell>
        </row>
        <row r="38">
          <cell r="A38" t="str">
            <v>COOPERATIVA DE AHORRO Y CREDITO DE LA PEQUEÑA EMPRESA CACPE LOJA LTDA.</v>
          </cell>
          <cell r="B38" t="str">
            <v>1190075539001</v>
          </cell>
        </row>
        <row r="39">
          <cell r="A39" t="str">
            <v>COOPERATIVA DE AHORRO Y CREDITO CAMARA DE COMERCIO DE AMBATO LTDA.</v>
          </cell>
          <cell r="B39" t="str">
            <v>1890080967001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6.02"/>
      <sheetName val="1.6.14.30"/>
      <sheetName val="1.6.15"/>
      <sheetName val="1.6.90.05.01.03prv antic varios"/>
      <sheetName val="1.6.90.90.01.01 Prov ctas x cob"/>
      <sheetName val="provisiones Ch.Protestados"/>
      <sheetName val="1.6.90.90.05.01"/>
      <sheetName val="1.6.90.90.01.18"/>
      <sheetName val="1.6.90"/>
      <sheetName val="1,9,02,05"/>
      <sheetName val="1,9,02.45"/>
      <sheetName val="1.9.90.10"/>
      <sheetName val="1.9.90.15"/>
      <sheetName val="1.9.90.25 faltantes"/>
      <sheetName val="1.9.90.90"/>
      <sheetName val="RESUMEN"/>
      <sheetName val="provisiones SEPTIEMBRE"/>
      <sheetName val="provisiones ajustadas"/>
      <sheetName val="Resumen Provis"/>
      <sheetName val="Formulario 231"/>
      <sheetName val="Hoja2"/>
    </sheetNames>
    <sheetDataSet>
      <sheetData sheetId="0"/>
      <sheetData sheetId="1"/>
      <sheetData sheetId="2">
        <row r="72">
          <cell r="F72">
            <v>41909.539999999994</v>
          </cell>
        </row>
        <row r="162">
          <cell r="F162">
            <v>3778885.8800000013</v>
          </cell>
        </row>
        <row r="182">
          <cell r="F182">
            <v>43613.930000000008</v>
          </cell>
        </row>
        <row r="272">
          <cell r="F272">
            <v>1983001.9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2">
          <cell r="M42">
            <v>835724.84</v>
          </cell>
          <cell r="O42">
            <v>8357.2484000000004</v>
          </cell>
        </row>
        <row r="44">
          <cell r="M44">
            <v>0</v>
          </cell>
          <cell r="O44">
            <v>0</v>
          </cell>
        </row>
        <row r="45">
          <cell r="M45">
            <v>689184.52</v>
          </cell>
          <cell r="O45">
            <v>689184.52</v>
          </cell>
        </row>
        <row r="47">
          <cell r="M47">
            <v>2523.4900000000002</v>
          </cell>
          <cell r="O47">
            <v>2498.2551000000003</v>
          </cell>
        </row>
        <row r="48">
          <cell r="M48">
            <v>4030.6099999999997</v>
          </cell>
          <cell r="O48">
            <v>2378.0598999999997</v>
          </cell>
        </row>
        <row r="49">
          <cell r="M49">
            <v>1017.94</v>
          </cell>
          <cell r="O49">
            <v>193.40860000000001</v>
          </cell>
        </row>
        <row r="50">
          <cell r="M50">
            <v>2550235.31</v>
          </cell>
          <cell r="O50">
            <v>25502.3531</v>
          </cell>
        </row>
        <row r="53">
          <cell r="Q53"/>
        </row>
        <row r="54">
          <cell r="M54">
            <v>2199.73</v>
          </cell>
          <cell r="O54">
            <v>65.991900000000001</v>
          </cell>
          <cell r="Q54"/>
        </row>
        <row r="55">
          <cell r="M55">
            <v>1501.16</v>
          </cell>
          <cell r="O55">
            <v>90.069600000000008</v>
          </cell>
        </row>
        <row r="56">
          <cell r="M56">
            <v>870.38</v>
          </cell>
          <cell r="O56">
            <v>104.4456</v>
          </cell>
        </row>
        <row r="57">
          <cell r="M57">
            <v>865.64</v>
          </cell>
          <cell r="O57">
            <v>173.12800000000001</v>
          </cell>
        </row>
        <row r="58">
          <cell r="M58">
            <v>1425.24</v>
          </cell>
          <cell r="O58">
            <v>855.14400000000001</v>
          </cell>
        </row>
        <row r="59">
          <cell r="M59">
            <v>0</v>
          </cell>
          <cell r="O59">
            <v>0</v>
          </cell>
        </row>
        <row r="60">
          <cell r="M60">
            <v>58.12</v>
          </cell>
          <cell r="O60">
            <v>58.12</v>
          </cell>
        </row>
        <row r="61">
          <cell r="M61">
            <v>1702.06</v>
          </cell>
          <cell r="O61">
            <v>1702.06</v>
          </cell>
        </row>
        <row r="62">
          <cell r="M62">
            <v>299592.46999999962</v>
          </cell>
          <cell r="O62">
            <v>299592.46999999962</v>
          </cell>
        </row>
        <row r="65">
          <cell r="M65">
            <v>39451.06</v>
          </cell>
          <cell r="O65">
            <v>394.51060000000001</v>
          </cell>
        </row>
        <row r="66">
          <cell r="M66">
            <v>409371.17</v>
          </cell>
          <cell r="O66">
            <v>409371.17</v>
          </cell>
        </row>
        <row r="67">
          <cell r="M67"/>
          <cell r="O67"/>
        </row>
        <row r="68">
          <cell r="M68">
            <v>806276.03</v>
          </cell>
          <cell r="O68">
            <v>8062.7603000000008</v>
          </cell>
        </row>
        <row r="69">
          <cell r="M69">
            <v>0</v>
          </cell>
          <cell r="O69">
            <v>0</v>
          </cell>
        </row>
        <row r="70">
          <cell r="M70">
            <v>0</v>
          </cell>
          <cell r="O70">
            <v>0</v>
          </cell>
        </row>
        <row r="71">
          <cell r="M71">
            <v>1739.13</v>
          </cell>
          <cell r="O71">
            <v>1026.0867000000001</v>
          </cell>
        </row>
        <row r="72">
          <cell r="M72">
            <v>0</v>
          </cell>
          <cell r="O72">
            <v>0</v>
          </cell>
        </row>
        <row r="73">
          <cell r="M73">
            <v>109174.45999999999</v>
          </cell>
          <cell r="O73">
            <v>109174.45999999999</v>
          </cell>
        </row>
        <row r="74">
          <cell r="M74">
            <v>4725.43</v>
          </cell>
          <cell r="O74">
            <v>47.254300000000001</v>
          </cell>
        </row>
        <row r="75">
          <cell r="M75">
            <v>115.00999999999999</v>
          </cell>
          <cell r="O75">
            <v>21.851899999999997</v>
          </cell>
        </row>
        <row r="76">
          <cell r="M76">
            <v>76.34</v>
          </cell>
          <cell r="O76">
            <v>45.040599999999998</v>
          </cell>
        </row>
        <row r="77">
          <cell r="M77">
            <v>365</v>
          </cell>
          <cell r="O77">
            <v>361.35</v>
          </cell>
        </row>
        <row r="78">
          <cell r="M78">
            <v>2130</v>
          </cell>
          <cell r="O78">
            <v>2130</v>
          </cell>
        </row>
        <row r="79">
          <cell r="M79">
            <v>1205499.3799999999</v>
          </cell>
          <cell r="O79">
            <v>12054.993799999998</v>
          </cell>
        </row>
        <row r="80">
          <cell r="M80">
            <v>29483.42</v>
          </cell>
          <cell r="O80">
            <v>5601.8498</v>
          </cell>
        </row>
        <row r="81">
          <cell r="M81">
            <v>12767.239999999998</v>
          </cell>
          <cell r="O81">
            <v>7532.6715999999988</v>
          </cell>
        </row>
        <row r="82">
          <cell r="M82">
            <v>512.41000000000008</v>
          </cell>
          <cell r="O82">
            <v>507.28590000000008</v>
          </cell>
        </row>
        <row r="83">
          <cell r="M83">
            <v>26989.82</v>
          </cell>
          <cell r="O83">
            <v>26989.82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55D7-F43D-4555-B8B4-F2C2AB0C63B5}">
  <sheetPr codeName="Formulario1">
    <tabColor theme="8" tint="0.39997558519241921"/>
  </sheetPr>
  <dimension ref="A1:X47"/>
  <sheetViews>
    <sheetView tabSelected="1" topLeftCell="C25" zoomScale="70" zoomScaleNormal="70" workbookViewId="0">
      <selection activeCell="P101" sqref="P101"/>
    </sheetView>
  </sheetViews>
  <sheetFormatPr baseColWidth="10" defaultColWidth="11.42578125" defaultRowHeight="15.75" x14ac:dyDescent="0.25"/>
  <cols>
    <col min="1" max="1" width="14.28515625" style="1" customWidth="1"/>
    <col min="2" max="2" width="59.5703125" style="7" bestFit="1" customWidth="1"/>
    <col min="3" max="3" width="18.7109375" style="3" customWidth="1"/>
    <col min="4" max="24" width="18.7109375" style="1" customWidth="1"/>
    <col min="25" max="16384" width="11.42578125" style="1"/>
  </cols>
  <sheetData>
    <row r="1" spans="1:16" x14ac:dyDescent="0.25">
      <c r="B1" s="2"/>
    </row>
    <row r="2" spans="1:16" x14ac:dyDescent="0.25">
      <c r="B2" s="4"/>
    </row>
    <row r="3" spans="1:16" x14ac:dyDescent="0.25">
      <c r="B3" s="4"/>
    </row>
    <row r="4" spans="1:16" x14ac:dyDescent="0.25">
      <c r="A4" s="5" t="s">
        <v>0</v>
      </c>
      <c r="B4" s="6" t="s">
        <v>1</v>
      </c>
    </row>
    <row r="5" spans="1:16" x14ac:dyDescent="0.25">
      <c r="A5" s="5" t="s">
        <v>2</v>
      </c>
      <c r="B5" s="7" t="str">
        <f>+VLOOKUP(B4,[2]Coop2!A:B,2,0)</f>
        <v>0190155722001</v>
      </c>
    </row>
    <row r="6" spans="1:16" x14ac:dyDescent="0.25">
      <c r="A6" s="5" t="s">
        <v>3</v>
      </c>
      <c r="B6" s="8">
        <v>2021</v>
      </c>
    </row>
    <row r="7" spans="1:16" x14ac:dyDescent="0.25">
      <c r="A7" s="5" t="s">
        <v>4</v>
      </c>
      <c r="B7" s="8">
        <v>6</v>
      </c>
    </row>
    <row r="8" spans="1:16" x14ac:dyDescent="0.25">
      <c r="A8" s="9"/>
      <c r="B8" s="4"/>
    </row>
    <row r="9" spans="1:16" x14ac:dyDescent="0.25">
      <c r="A9" s="29" t="s">
        <v>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6" ht="24" customHeight="1" x14ac:dyDescent="0.25">
      <c r="A10" s="30" t="s">
        <v>6</v>
      </c>
      <c r="B10" s="30"/>
      <c r="C10" s="31" t="s">
        <v>7</v>
      </c>
      <c r="D10" s="31"/>
      <c r="E10" s="31"/>
      <c r="F10" s="31"/>
      <c r="G10" s="31"/>
      <c r="H10" s="31"/>
      <c r="I10" s="31" t="s">
        <v>8</v>
      </c>
      <c r="J10" s="31"/>
      <c r="K10" s="31"/>
      <c r="L10" s="31"/>
      <c r="M10" s="31"/>
      <c r="N10" s="31"/>
    </row>
    <row r="11" spans="1:16" s="13" customFormat="1" ht="24" customHeight="1" x14ac:dyDescent="0.25">
      <c r="A11" s="10" t="s">
        <v>9</v>
      </c>
      <c r="B11" s="11" t="s">
        <v>10</v>
      </c>
      <c r="C11" s="12" t="s">
        <v>11</v>
      </c>
      <c r="D11" s="12" t="s">
        <v>12</v>
      </c>
      <c r="E11" s="12" t="s">
        <v>13</v>
      </c>
      <c r="F11" s="12" t="s">
        <v>14</v>
      </c>
      <c r="G11" s="12" t="s">
        <v>15</v>
      </c>
      <c r="H11" s="12" t="s">
        <v>16</v>
      </c>
      <c r="I11" s="12" t="s">
        <v>11</v>
      </c>
      <c r="J11" s="12" t="s">
        <v>12</v>
      </c>
      <c r="K11" s="12" t="s">
        <v>13</v>
      </c>
      <c r="L11" s="12" t="s">
        <v>14</v>
      </c>
      <c r="M11" s="12" t="s">
        <v>15</v>
      </c>
      <c r="N11" s="12" t="s">
        <v>16</v>
      </c>
    </row>
    <row r="12" spans="1:16" ht="15" customHeight="1" x14ac:dyDescent="0.25">
      <c r="A12" s="14">
        <v>1602</v>
      </c>
      <c r="B12" s="15" t="s">
        <v>17</v>
      </c>
      <c r="C12" s="16">
        <f>+'[3]Resumen Provis'!M42</f>
        <v>835724.84</v>
      </c>
      <c r="D12" s="17"/>
      <c r="E12" s="17"/>
      <c r="F12" s="17"/>
      <c r="G12" s="17"/>
      <c r="H12" s="16">
        <f>+SUM(C12:G12)</f>
        <v>835724.84</v>
      </c>
      <c r="I12" s="18">
        <f>+'[3]Resumen Provis'!O42</f>
        <v>8357.2484000000004</v>
      </c>
      <c r="J12" s="17"/>
      <c r="K12" s="17"/>
      <c r="L12" s="17"/>
      <c r="M12" s="17"/>
      <c r="N12" s="16">
        <f>+SUM(I12:M12)</f>
        <v>8357.2484000000004</v>
      </c>
    </row>
    <row r="13" spans="1:16" s="22" customFormat="1" ht="15" customHeight="1" x14ac:dyDescent="0.25">
      <c r="A13" s="19">
        <v>1604</v>
      </c>
      <c r="B13" s="20" t="s">
        <v>18</v>
      </c>
      <c r="C13" s="21"/>
      <c r="D13" s="21"/>
      <c r="E13" s="21"/>
      <c r="F13" s="21"/>
      <c r="G13" s="21"/>
      <c r="H13" s="16">
        <f t="shared" ref="H13:H29" si="0">+SUM(C13:G13)</f>
        <v>0</v>
      </c>
      <c r="I13" s="21"/>
      <c r="J13" s="21"/>
      <c r="K13" s="21"/>
      <c r="L13" s="21"/>
      <c r="M13" s="21"/>
      <c r="N13" s="16">
        <f t="shared" ref="N13:N29" si="1">+SUM(I13:M13)</f>
        <v>0</v>
      </c>
      <c r="O13" s="1"/>
      <c r="P13" s="1"/>
    </row>
    <row r="14" spans="1:16" ht="15" customHeight="1" x14ac:dyDescent="0.25">
      <c r="A14" s="23">
        <v>160590</v>
      </c>
      <c r="B14" s="15" t="s">
        <v>19</v>
      </c>
      <c r="C14" s="17"/>
      <c r="D14" s="17"/>
      <c r="E14" s="17"/>
      <c r="F14" s="17"/>
      <c r="G14" s="17"/>
      <c r="H14" s="16">
        <f t="shared" si="0"/>
        <v>0</v>
      </c>
      <c r="I14" s="17"/>
      <c r="J14" s="17"/>
      <c r="K14" s="17"/>
      <c r="L14" s="17"/>
      <c r="M14" s="17"/>
      <c r="N14" s="16">
        <f t="shared" si="1"/>
        <v>0</v>
      </c>
    </row>
    <row r="15" spans="1:16" ht="15" customHeight="1" x14ac:dyDescent="0.25">
      <c r="A15" s="14">
        <v>1606</v>
      </c>
      <c r="B15" s="15" t="s">
        <v>20</v>
      </c>
      <c r="C15" s="17"/>
      <c r="D15" s="17"/>
      <c r="E15" s="17"/>
      <c r="F15" s="17"/>
      <c r="G15" s="17"/>
      <c r="H15" s="16">
        <f t="shared" si="0"/>
        <v>0</v>
      </c>
      <c r="I15" s="17"/>
      <c r="J15" s="21"/>
      <c r="K15" s="17"/>
      <c r="L15" s="21"/>
      <c r="M15" s="17"/>
      <c r="N15" s="16">
        <f t="shared" si="1"/>
        <v>0</v>
      </c>
    </row>
    <row r="16" spans="1:16" ht="15" customHeight="1" x14ac:dyDescent="0.25">
      <c r="A16" s="14">
        <v>1612</v>
      </c>
      <c r="B16" s="15" t="s">
        <v>21</v>
      </c>
      <c r="C16" s="21"/>
      <c r="D16" s="21"/>
      <c r="E16" s="21"/>
      <c r="F16" s="21"/>
      <c r="G16" s="18">
        <f>+'[3]Resumen Provis'!M44</f>
        <v>0</v>
      </c>
      <c r="H16" s="16">
        <f t="shared" si="0"/>
        <v>0</v>
      </c>
      <c r="I16" s="21"/>
      <c r="J16" s="17"/>
      <c r="K16" s="21"/>
      <c r="L16" s="17"/>
      <c r="M16" s="18">
        <f>+'[3]Resumen Provis'!O44</f>
        <v>0</v>
      </c>
      <c r="N16" s="16">
        <f t="shared" si="1"/>
        <v>0</v>
      </c>
    </row>
    <row r="17" spans="1:24" ht="15" customHeight="1" x14ac:dyDescent="0.25">
      <c r="A17" s="23">
        <v>161510</v>
      </c>
      <c r="B17" s="15" t="s">
        <v>22</v>
      </c>
      <c r="C17" s="18"/>
      <c r="D17" s="18"/>
      <c r="E17" s="18"/>
      <c r="F17" s="18"/>
      <c r="G17" s="18">
        <f>+'[3]1.6.15'!F162</f>
        <v>3778885.8800000013</v>
      </c>
      <c r="H17" s="16">
        <f t="shared" si="0"/>
        <v>3778885.8800000013</v>
      </c>
      <c r="I17" s="18"/>
      <c r="J17" s="18"/>
      <c r="K17" s="17"/>
      <c r="L17" s="21"/>
      <c r="M17" s="18">
        <f>+G17*100%</f>
        <v>3778885.8800000013</v>
      </c>
      <c r="N17" s="16">
        <f t="shared" si="1"/>
        <v>3778885.8800000013</v>
      </c>
    </row>
    <row r="18" spans="1:24" ht="15" customHeight="1" x14ac:dyDescent="0.25">
      <c r="A18" s="23">
        <v>161515</v>
      </c>
      <c r="B18" s="15" t="s">
        <v>23</v>
      </c>
      <c r="C18" s="18"/>
      <c r="D18" s="18"/>
      <c r="E18" s="18"/>
      <c r="F18" s="18"/>
      <c r="G18" s="18">
        <f>+'[3]1.6.15'!F182</f>
        <v>43613.930000000008</v>
      </c>
      <c r="H18" s="16">
        <f t="shared" si="0"/>
        <v>43613.930000000008</v>
      </c>
      <c r="I18" s="18"/>
      <c r="J18" s="18"/>
      <c r="K18" s="18"/>
      <c r="L18" s="18"/>
      <c r="M18" s="18">
        <f t="shared" ref="M18:M19" si="2">+G18*100%</f>
        <v>43613.930000000008</v>
      </c>
      <c r="N18" s="16">
        <f t="shared" si="1"/>
        <v>43613.930000000008</v>
      </c>
    </row>
    <row r="19" spans="1:24" ht="15" customHeight="1" x14ac:dyDescent="0.25">
      <c r="A19" s="23">
        <v>161520</v>
      </c>
      <c r="B19" s="15" t="s">
        <v>24</v>
      </c>
      <c r="C19" s="18"/>
      <c r="D19" s="18"/>
      <c r="E19" s="18"/>
      <c r="F19" s="18"/>
      <c r="G19" s="18">
        <f>+'[3]1.6.15'!F72+'[3]1.6.15'!F272</f>
        <v>2024911.44</v>
      </c>
      <c r="H19" s="16">
        <f t="shared" si="0"/>
        <v>2024911.44</v>
      </c>
      <c r="I19" s="18"/>
      <c r="J19" s="18"/>
      <c r="K19" s="18"/>
      <c r="L19" s="18"/>
      <c r="M19" s="18">
        <f t="shared" si="2"/>
        <v>2024911.44</v>
      </c>
      <c r="N19" s="16">
        <f t="shared" si="1"/>
        <v>2024911.44</v>
      </c>
    </row>
    <row r="20" spans="1:24" ht="15" customHeight="1" x14ac:dyDescent="0.25">
      <c r="A20" s="23">
        <v>161525</v>
      </c>
      <c r="B20" s="15" t="s">
        <v>25</v>
      </c>
      <c r="C20" s="24"/>
      <c r="D20" s="18"/>
      <c r="E20" s="18"/>
      <c r="F20" s="18"/>
      <c r="G20" s="18"/>
      <c r="H20" s="16">
        <f t="shared" si="0"/>
        <v>0</v>
      </c>
      <c r="I20" s="18"/>
      <c r="J20" s="18"/>
      <c r="K20" s="18"/>
      <c r="L20" s="18"/>
      <c r="M20" s="18"/>
      <c r="N20" s="16">
        <f t="shared" si="1"/>
        <v>0</v>
      </c>
    </row>
    <row r="21" spans="1:24" ht="15" customHeight="1" x14ac:dyDescent="0.25">
      <c r="A21" s="14">
        <v>1690</v>
      </c>
      <c r="B21" s="15" t="s">
        <v>26</v>
      </c>
      <c r="C21" s="18">
        <f>+'[3]Resumen Provis'!M50</f>
        <v>2550235.31</v>
      </c>
      <c r="D21" s="18">
        <f>+'[3]Resumen Provis'!M49</f>
        <v>1017.94</v>
      </c>
      <c r="E21" s="18">
        <f>+'[3]Resumen Provis'!M48</f>
        <v>4030.6099999999997</v>
      </c>
      <c r="F21" s="18">
        <f>+'[3]Resumen Provis'!M47</f>
        <v>2523.4900000000002</v>
      </c>
      <c r="G21" s="18">
        <f>+'[3]Resumen Provis'!M45</f>
        <v>689184.52</v>
      </c>
      <c r="H21" s="16">
        <f t="shared" si="0"/>
        <v>3246991.87</v>
      </c>
      <c r="I21" s="18">
        <f>+'[3]Resumen Provis'!O50</f>
        <v>25502.3531</v>
      </c>
      <c r="J21" s="18">
        <f>+'[3]Resumen Provis'!O49</f>
        <v>193.40860000000001</v>
      </c>
      <c r="K21" s="18">
        <f>+'[3]Resumen Provis'!O48</f>
        <v>2378.0598999999997</v>
      </c>
      <c r="L21" s="18">
        <f>+'[3]Resumen Provis'!O47</f>
        <v>2498.2551000000003</v>
      </c>
      <c r="M21" s="18">
        <f>+'[3]Resumen Provis'!O45</f>
        <v>689184.52</v>
      </c>
      <c r="N21" s="16">
        <f t="shared" si="1"/>
        <v>719756.59669999999</v>
      </c>
    </row>
    <row r="22" spans="1:24" ht="15" customHeight="1" x14ac:dyDescent="0.25">
      <c r="A22" s="14">
        <v>1901</v>
      </c>
      <c r="B22" s="15" t="s">
        <v>27</v>
      </c>
      <c r="C22" s="18">
        <v>0</v>
      </c>
      <c r="D22" s="21"/>
      <c r="E22" s="21"/>
      <c r="F22" s="21"/>
      <c r="G22" s="21"/>
      <c r="H22" s="16">
        <f t="shared" si="0"/>
        <v>0</v>
      </c>
      <c r="I22" s="18"/>
      <c r="J22" s="18"/>
      <c r="K22" s="18"/>
      <c r="L22" s="18"/>
      <c r="M22" s="18"/>
      <c r="N22" s="16">
        <f t="shared" si="1"/>
        <v>0</v>
      </c>
    </row>
    <row r="23" spans="1:24" ht="15" customHeight="1" x14ac:dyDescent="0.25">
      <c r="A23" s="14">
        <v>190245</v>
      </c>
      <c r="B23" s="15" t="s">
        <v>28</v>
      </c>
      <c r="C23" s="18">
        <f>+'[3]Resumen Provis'!M65</f>
        <v>39451.06</v>
      </c>
      <c r="D23" s="18">
        <f>+'[3]Resumen Provis'!M67</f>
        <v>0</v>
      </c>
      <c r="E23" s="17"/>
      <c r="F23" s="17"/>
      <c r="G23" s="18">
        <f>+'[3]Resumen Provis'!M66</f>
        <v>409371.17</v>
      </c>
      <c r="H23" s="16">
        <f t="shared" si="0"/>
        <v>448822.23</v>
      </c>
      <c r="I23" s="18">
        <f>+'[3]Resumen Provis'!O65</f>
        <v>394.51060000000001</v>
      </c>
      <c r="J23" s="18">
        <f>+'[3]Resumen Provis'!O67</f>
        <v>0</v>
      </c>
      <c r="K23" s="18">
        <f>+'[3]Resumen Provis'!Q54+'[3]Resumen Provis'!Q53</f>
        <v>0</v>
      </c>
      <c r="L23" s="18"/>
      <c r="M23" s="18">
        <f>+'[3]Resumen Provis'!O66</f>
        <v>409371.17</v>
      </c>
      <c r="N23" s="16">
        <f t="shared" si="1"/>
        <v>409765.68059999996</v>
      </c>
    </row>
    <row r="24" spans="1:24" ht="15" customHeight="1" x14ac:dyDescent="0.25">
      <c r="A24" s="14">
        <v>190275</v>
      </c>
      <c r="B24" s="15" t="s">
        <v>29</v>
      </c>
      <c r="C24" s="17"/>
      <c r="D24" s="17"/>
      <c r="E24" s="17"/>
      <c r="F24" s="17"/>
      <c r="G24" s="17"/>
      <c r="H24" s="16">
        <f t="shared" si="0"/>
        <v>0</v>
      </c>
      <c r="I24" s="18"/>
      <c r="J24" s="18"/>
      <c r="K24" s="18"/>
      <c r="L24" s="18"/>
      <c r="M24" s="18"/>
      <c r="N24" s="16">
        <f t="shared" si="1"/>
        <v>0</v>
      </c>
    </row>
    <row r="25" spans="1:24" ht="15" customHeight="1" x14ac:dyDescent="0.25">
      <c r="A25" s="14">
        <v>199015</v>
      </c>
      <c r="B25" s="15" t="s">
        <v>30</v>
      </c>
      <c r="C25" s="18">
        <f>+'[3]Resumen Provis'!M69</f>
        <v>0</v>
      </c>
      <c r="D25" s="18">
        <f>+'[3]Resumen Provis'!M70</f>
        <v>0</v>
      </c>
      <c r="E25" s="18">
        <f>+'[3]Resumen Provis'!M71</f>
        <v>1739.13</v>
      </c>
      <c r="F25" s="18">
        <f>+'[3]Resumen Provis'!M72</f>
        <v>0</v>
      </c>
      <c r="G25" s="18">
        <f>+'[3]Resumen Provis'!M73</f>
        <v>109174.45999999999</v>
      </c>
      <c r="H25" s="16">
        <f t="shared" si="0"/>
        <v>110913.59</v>
      </c>
      <c r="I25" s="18">
        <f>+'[3]Resumen Provis'!O69</f>
        <v>0</v>
      </c>
      <c r="J25" s="18">
        <f>+'[3]Resumen Provis'!O70</f>
        <v>0</v>
      </c>
      <c r="K25" s="18">
        <f>+'[3]Resumen Provis'!O71</f>
        <v>1026.0867000000001</v>
      </c>
      <c r="L25" s="18">
        <f>+'[3]Resumen Provis'!O72</f>
        <v>0</v>
      </c>
      <c r="M25" s="18">
        <f>+'[3]Resumen Provis'!O73</f>
        <v>109174.45999999999</v>
      </c>
      <c r="N25" s="16">
        <f t="shared" si="1"/>
        <v>110200.54669999999</v>
      </c>
    </row>
    <row r="26" spans="1:24" ht="15" customHeight="1" x14ac:dyDescent="0.25">
      <c r="A26" s="14">
        <v>199025</v>
      </c>
      <c r="B26" s="15" t="s">
        <v>31</v>
      </c>
      <c r="C26" s="18">
        <f>+'[3]Resumen Provis'!M74</f>
        <v>4725.43</v>
      </c>
      <c r="D26" s="18">
        <f>+'[3]Resumen Provis'!M75</f>
        <v>115.00999999999999</v>
      </c>
      <c r="E26" s="18">
        <f>+'[3]Resumen Provis'!M76</f>
        <v>76.34</v>
      </c>
      <c r="F26" s="18">
        <f>+'[3]Resumen Provis'!M77</f>
        <v>365</v>
      </c>
      <c r="G26" s="18">
        <f>+'[3]Resumen Provis'!M78</f>
        <v>2130</v>
      </c>
      <c r="H26" s="16">
        <f t="shared" si="0"/>
        <v>7411.7800000000007</v>
      </c>
      <c r="I26" s="18">
        <f>+'[3]Resumen Provis'!O74</f>
        <v>47.254300000000001</v>
      </c>
      <c r="J26" s="18">
        <f>+'[3]Resumen Provis'!O75</f>
        <v>21.851899999999997</v>
      </c>
      <c r="K26" s="18">
        <f>+'[3]Resumen Provis'!O76</f>
        <v>45.040599999999998</v>
      </c>
      <c r="L26" s="18">
        <f>+'[3]Resumen Provis'!O77</f>
        <v>361.35</v>
      </c>
      <c r="M26" s="18">
        <f>+'[3]Resumen Provis'!O78</f>
        <v>2130</v>
      </c>
      <c r="N26" s="16">
        <f t="shared" si="1"/>
        <v>2605.4967999999999</v>
      </c>
    </row>
    <row r="27" spans="1:24" ht="15" customHeight="1" x14ac:dyDescent="0.25">
      <c r="A27" s="23">
        <v>199090</v>
      </c>
      <c r="B27" s="15" t="s">
        <v>32</v>
      </c>
      <c r="C27" s="18">
        <f>+'[3]Resumen Provis'!M68+'[3]Resumen Provis'!M79</f>
        <v>2011775.41</v>
      </c>
      <c r="D27" s="18">
        <f>+'[3]Resumen Provis'!M80</f>
        <v>29483.42</v>
      </c>
      <c r="E27" s="18">
        <f>+'[3]Resumen Provis'!M81</f>
        <v>12767.239999999998</v>
      </c>
      <c r="F27" s="18">
        <f>+'[3]Resumen Provis'!M82</f>
        <v>512.41000000000008</v>
      </c>
      <c r="G27" s="18">
        <f>+'[3]Resumen Provis'!M83</f>
        <v>26989.82</v>
      </c>
      <c r="H27" s="16">
        <f t="shared" si="0"/>
        <v>2081528.2999999998</v>
      </c>
      <c r="I27" s="18">
        <f>+'[3]Resumen Provis'!O68+'[3]Resumen Provis'!O79</f>
        <v>20117.754099999998</v>
      </c>
      <c r="J27" s="18">
        <f>+'[3]Resumen Provis'!O80</f>
        <v>5601.8498</v>
      </c>
      <c r="K27" s="18">
        <f>+'[3]Resumen Provis'!O81</f>
        <v>7532.6715999999988</v>
      </c>
      <c r="L27" s="18">
        <f>+'[3]Resumen Provis'!O82</f>
        <v>507.28590000000008</v>
      </c>
      <c r="M27" s="18">
        <f>+'[3]Resumen Provis'!O83</f>
        <v>26989.82</v>
      </c>
      <c r="N27" s="16">
        <f t="shared" si="1"/>
        <v>60749.381399999998</v>
      </c>
    </row>
    <row r="28" spans="1:24" ht="15" customHeight="1" x14ac:dyDescent="0.25">
      <c r="A28" s="14">
        <v>1702</v>
      </c>
      <c r="B28" s="15" t="s">
        <v>33</v>
      </c>
      <c r="C28" s="21"/>
      <c r="D28" s="21"/>
      <c r="E28" s="21"/>
      <c r="F28" s="21"/>
      <c r="G28" s="21"/>
      <c r="H28" s="16">
        <f t="shared" si="0"/>
        <v>0</v>
      </c>
      <c r="I28" s="21"/>
      <c r="J28" s="17"/>
      <c r="K28" s="21"/>
      <c r="L28" s="17"/>
      <c r="M28" s="21"/>
      <c r="N28" s="16">
        <f t="shared" si="1"/>
        <v>0</v>
      </c>
    </row>
    <row r="29" spans="1:24" ht="15" customHeight="1" x14ac:dyDescent="0.25">
      <c r="A29" s="14">
        <v>190255</v>
      </c>
      <c r="B29" s="15" t="s">
        <v>33</v>
      </c>
      <c r="C29" s="17"/>
      <c r="D29" s="17"/>
      <c r="E29" s="17"/>
      <c r="F29" s="17"/>
      <c r="G29" s="17"/>
      <c r="H29" s="16">
        <f t="shared" si="0"/>
        <v>0</v>
      </c>
      <c r="I29" s="21"/>
      <c r="J29" s="21"/>
      <c r="K29" s="21"/>
      <c r="L29" s="21"/>
      <c r="M29" s="21"/>
      <c r="N29" s="16">
        <f t="shared" si="1"/>
        <v>0</v>
      </c>
    </row>
    <row r="30" spans="1:24" ht="15" customHeight="1" x14ac:dyDescent="0.25">
      <c r="A30" s="25"/>
      <c r="B30" s="26"/>
      <c r="C30" s="1"/>
    </row>
    <row r="31" spans="1:24" ht="24" customHeight="1" x14ac:dyDescent="0.25">
      <c r="A31" s="29" t="s">
        <v>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1:24" ht="24" customHeight="1" x14ac:dyDescent="0.25">
      <c r="A32" s="32" t="s">
        <v>6</v>
      </c>
      <c r="B32" s="33"/>
      <c r="C32" s="31" t="s">
        <v>7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 t="s">
        <v>8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ht="24" customHeight="1" x14ac:dyDescent="0.25">
      <c r="A33" s="10" t="s">
        <v>9</v>
      </c>
      <c r="B33" s="11" t="s">
        <v>10</v>
      </c>
      <c r="C33" s="12" t="s">
        <v>34</v>
      </c>
      <c r="D33" s="12" t="s">
        <v>35</v>
      </c>
      <c r="E33" s="12" t="s">
        <v>36</v>
      </c>
      <c r="F33" s="12" t="s">
        <v>37</v>
      </c>
      <c r="G33" s="12" t="s">
        <v>38</v>
      </c>
      <c r="H33" s="12" t="s">
        <v>39</v>
      </c>
      <c r="I33" s="12" t="s">
        <v>40</v>
      </c>
      <c r="J33" s="12" t="s">
        <v>41</v>
      </c>
      <c r="K33" s="12" t="s">
        <v>14</v>
      </c>
      <c r="L33" s="12" t="s">
        <v>15</v>
      </c>
      <c r="M33" s="12" t="s">
        <v>16</v>
      </c>
      <c r="N33" s="12" t="s">
        <v>34</v>
      </c>
      <c r="O33" s="12" t="s">
        <v>35</v>
      </c>
      <c r="P33" s="12" t="s">
        <v>36</v>
      </c>
      <c r="Q33" s="12" t="s">
        <v>37</v>
      </c>
      <c r="R33" s="12" t="s">
        <v>38</v>
      </c>
      <c r="S33" s="12" t="s">
        <v>39</v>
      </c>
      <c r="T33" s="12" t="s">
        <v>40</v>
      </c>
      <c r="U33" s="12" t="s">
        <v>41</v>
      </c>
      <c r="V33" s="12" t="s">
        <v>14</v>
      </c>
      <c r="W33" s="12" t="s">
        <v>15</v>
      </c>
      <c r="X33" s="12" t="s">
        <v>16</v>
      </c>
    </row>
    <row r="34" spans="1:24" ht="15" customHeight="1" x14ac:dyDescent="0.25">
      <c r="A34" s="23">
        <v>1201</v>
      </c>
      <c r="B34" s="15" t="s">
        <v>42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6">
        <f>+SUM(C34:L34)</f>
        <v>0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6">
        <f>+SUM(N34:W34)</f>
        <v>0</v>
      </c>
    </row>
    <row r="35" spans="1:24" ht="15" customHeight="1" x14ac:dyDescent="0.25">
      <c r="A35" s="14">
        <v>15</v>
      </c>
      <c r="B35" s="15" t="s">
        <v>43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6">
        <f t="shared" ref="M35:M43" si="3">+SUM(C35:L35)</f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6">
        <f t="shared" ref="X35:X43" si="4">+SUM(N35:W35)</f>
        <v>0</v>
      </c>
    </row>
    <row r="36" spans="1:24" ht="15" customHeight="1" x14ac:dyDescent="0.25">
      <c r="A36" s="14">
        <v>1601</v>
      </c>
      <c r="B36" s="15" t="s">
        <v>44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6">
        <f t="shared" si="3"/>
        <v>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6">
        <f t="shared" si="4"/>
        <v>0</v>
      </c>
    </row>
    <row r="37" spans="1:24" ht="15" customHeight="1" x14ac:dyDescent="0.25">
      <c r="A37" s="23">
        <v>160505</v>
      </c>
      <c r="B37" s="15" t="s">
        <v>45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6">
        <f t="shared" si="3"/>
        <v>0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6">
        <f t="shared" si="4"/>
        <v>0</v>
      </c>
    </row>
    <row r="38" spans="1:24" ht="15" customHeight="1" x14ac:dyDescent="0.25">
      <c r="A38" s="23">
        <v>160510</v>
      </c>
      <c r="B38" s="15" t="s">
        <v>43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6">
        <f t="shared" si="3"/>
        <v>0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6">
        <f t="shared" si="4"/>
        <v>0</v>
      </c>
    </row>
    <row r="39" spans="1:24" ht="15" customHeight="1" x14ac:dyDescent="0.25">
      <c r="A39" s="23">
        <v>160515</v>
      </c>
      <c r="B39" s="15" t="s">
        <v>46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6">
        <f t="shared" si="3"/>
        <v>0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6">
        <f t="shared" si="4"/>
        <v>0</v>
      </c>
    </row>
    <row r="40" spans="1:24" ht="15" customHeight="1" x14ac:dyDescent="0.25">
      <c r="A40" s="14">
        <v>1614</v>
      </c>
      <c r="B40" s="15" t="s">
        <v>47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6">
        <f t="shared" si="3"/>
        <v>0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6">
        <f t="shared" si="4"/>
        <v>0</v>
      </c>
    </row>
    <row r="41" spans="1:24" ht="15" customHeight="1" x14ac:dyDescent="0.25">
      <c r="A41" s="14">
        <v>161430</v>
      </c>
      <c r="B41" s="27" t="s">
        <v>48</v>
      </c>
      <c r="C41" s="18">
        <f>+'[3]Resumen Provis'!M54</f>
        <v>2199.73</v>
      </c>
      <c r="D41" s="18">
        <f>+'[3]Resumen Provis'!M55</f>
        <v>1501.16</v>
      </c>
      <c r="E41" s="18">
        <f>+'[3]Resumen Provis'!M56</f>
        <v>870.38</v>
      </c>
      <c r="F41" s="18">
        <f>+'[3]Resumen Provis'!M57</f>
        <v>865.64</v>
      </c>
      <c r="G41" s="18">
        <f>+'[3]Resumen Provis'!M58</f>
        <v>1425.24</v>
      </c>
      <c r="H41" s="18"/>
      <c r="I41" s="18">
        <f>+'[3]Resumen Provis'!M59</f>
        <v>0</v>
      </c>
      <c r="J41" s="18">
        <f>+'[3]Resumen Provis'!M60</f>
        <v>58.12</v>
      </c>
      <c r="K41" s="18">
        <f>+'[3]Resumen Provis'!M61</f>
        <v>1702.06</v>
      </c>
      <c r="L41" s="18">
        <f>+'[3]Resumen Provis'!M62</f>
        <v>299592.46999999962</v>
      </c>
      <c r="M41" s="16">
        <f t="shared" si="3"/>
        <v>308214.79999999964</v>
      </c>
      <c r="N41" s="18">
        <f>+'[3]Resumen Provis'!O54</f>
        <v>65.991900000000001</v>
      </c>
      <c r="O41" s="18">
        <f>+'[3]Resumen Provis'!O55</f>
        <v>90.069600000000008</v>
      </c>
      <c r="P41" s="18">
        <f>+'[3]Resumen Provis'!O56</f>
        <v>104.4456</v>
      </c>
      <c r="Q41" s="18">
        <f>+'[3]Resumen Provis'!O57</f>
        <v>173.12800000000001</v>
      </c>
      <c r="R41" s="18">
        <f>+'[3]Resumen Provis'!O58</f>
        <v>855.14400000000001</v>
      </c>
      <c r="S41" s="18"/>
      <c r="T41" s="18">
        <f>+'[3]Resumen Provis'!O59</f>
        <v>0</v>
      </c>
      <c r="U41" s="18">
        <f>+'[3]Resumen Provis'!O60</f>
        <v>58.12</v>
      </c>
      <c r="V41" s="18">
        <f>+'[3]Resumen Provis'!O61</f>
        <v>1702.06</v>
      </c>
      <c r="W41" s="18">
        <f>+'[3]Resumen Provis'!O62</f>
        <v>299592.46999999962</v>
      </c>
      <c r="X41" s="16">
        <f t="shared" si="4"/>
        <v>302641.4290999996</v>
      </c>
    </row>
    <row r="42" spans="1:24" ht="15" customHeight="1" x14ac:dyDescent="0.25">
      <c r="A42" s="23">
        <v>161505</v>
      </c>
      <c r="B42" s="15" t="s">
        <v>49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>
        <f t="shared" si="3"/>
        <v>0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6">
        <f t="shared" si="4"/>
        <v>0</v>
      </c>
    </row>
    <row r="43" spans="1:24" ht="15" customHeight="1" x14ac:dyDescent="0.25">
      <c r="A43" s="23">
        <v>190240</v>
      </c>
      <c r="B43" s="15" t="s">
        <v>43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>
        <f t="shared" si="3"/>
        <v>0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6">
        <f t="shared" si="4"/>
        <v>0</v>
      </c>
    </row>
    <row r="44" spans="1:24" x14ac:dyDescent="0.25">
      <c r="A44" s="28"/>
      <c r="B44" s="26"/>
      <c r="C44" s="1"/>
    </row>
    <row r="45" spans="1:24" x14ac:dyDescent="0.25">
      <c r="A45" s="7"/>
      <c r="B45" s="3"/>
      <c r="C45" s="1"/>
    </row>
    <row r="46" spans="1:24" x14ac:dyDescent="0.25">
      <c r="A46" s="7"/>
      <c r="B46" s="3"/>
      <c r="C46" s="1"/>
    </row>
    <row r="47" spans="1:24" x14ac:dyDescent="0.25">
      <c r="A47" s="7"/>
      <c r="B47" s="3"/>
      <c r="C47" s="1"/>
    </row>
  </sheetData>
  <sheetProtection password="D3BA" sheet="1" objects="1" scenarios="1"/>
  <protectedRanges>
    <protectedRange sqref="N34:W43" name="Rango5"/>
    <protectedRange sqref="C34:L43" name="Rango4"/>
    <protectedRange sqref="I12:M29" name="Rango3"/>
    <protectedRange sqref="C12:G29" name="Rango2"/>
    <protectedRange sqref="B4:B7" name="Rango1"/>
  </protectedRanges>
  <mergeCells count="8">
    <mergeCell ref="A32:B32"/>
    <mergeCell ref="C32:M32"/>
    <mergeCell ref="N32:X32"/>
    <mergeCell ref="A9:N9"/>
    <mergeCell ref="A10:B10"/>
    <mergeCell ref="C10:H10"/>
    <mergeCell ref="I10:N10"/>
    <mergeCell ref="A31:X31"/>
  </mergeCells>
  <dataValidations count="1">
    <dataValidation type="decimal" allowBlank="1" showInputMessage="1" showErrorMessage="1" sqref="C12:G29 I12:M29 C34:L43 N34:W43" xr:uid="{D169DA57-D008-4970-B6D1-58DA8D1FFF67}">
      <formula1>0</formula1>
      <formula2>1000000000000</formula2>
    </dataValidation>
  </dataValidations>
  <pageMargins left="0.31496062992125984" right="0.31496062992125984" top="0.35433070866141736" bottom="0.35433070866141736" header="0.31496062992125984" footer="0.31496062992125984"/>
  <pageSetup paperSize="228" scale="8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mandoGrabar">
          <controlPr defaultSize="0" autoLine="0" r:id="rId5">
            <anchor moveWithCells="1">
              <from>
                <xdr:col>3</xdr:col>
                <xdr:colOff>9525</xdr:colOff>
                <xdr:row>5</xdr:row>
                <xdr:rowOff>9525</xdr:rowOff>
              </from>
              <to>
                <xdr:col>4</xdr:col>
                <xdr:colOff>514350</xdr:colOff>
                <xdr:row>6</xdr:row>
                <xdr:rowOff>180975</xdr:rowOff>
              </to>
            </anchor>
          </controlPr>
        </control>
      </mc:Choice>
      <mc:Fallback>
        <control shapeId="1025" r:id="rId4" name="ComandoGraba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2021-10-06T17:59:20Z</dcterms:created>
  <dcterms:modified xsi:type="dcterms:W3CDTF">2021-10-20T13:38:01Z</dcterms:modified>
</cp:coreProperties>
</file>