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DICIEMBRE\"/>
    </mc:Choice>
  </mc:AlternateContent>
  <xr:revisionPtr revIDLastSave="0" documentId="8_{1D27051D-F54E-4026-90CD-A1415429F318}" xr6:coauthVersionLast="45" xr6:coauthVersionMax="45" xr10:uidLastSave="{00000000-0000-0000-0000-000000000000}"/>
  <bookViews>
    <workbookView xWindow="-120" yWindow="-120" windowWidth="20730" windowHeight="11160" xr2:uid="{2DF5FBDC-F2CC-46D3-A0D3-7DA6C671B626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C29" i="1"/>
  <c r="C28" i="1"/>
  <c r="C26" i="1"/>
  <c r="C32" i="1" s="1"/>
  <c r="C16" i="1"/>
  <c r="C18" i="1" s="1"/>
  <c r="C15" i="1"/>
  <c r="C14" i="1"/>
  <c r="A9" i="1"/>
  <c r="C43" i="1" l="1"/>
  <c r="C42" i="1"/>
  <c r="H32" i="1"/>
  <c r="E32" i="1"/>
  <c r="C37" i="1"/>
  <c r="H37" i="1" s="1"/>
  <c r="C38" i="1" l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832EF4F7-7D73-47FF-A3E8-C4FD16DDFD5F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D197F89A-C341-47A2-9DBE-293A29598259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<sst xmlns="http://schemas.openxmlformats.org/spreadsheetml/2006/main" count="48" uniqueCount="48">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</sst>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2E46D844-912B-4DC1-9867-DBCEDCC1A62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BALANCES/PATRIMONIO%20TECNICO/12.%20DIC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31 DE DICIEMBRE  DE 2020</v>
          </cell>
        </row>
        <row r="27">
          <cell r="E27">
            <v>145686088.61999971</v>
          </cell>
        </row>
        <row r="39">
          <cell r="E39">
            <v>20010160.09</v>
          </cell>
        </row>
        <row r="41">
          <cell r="E41">
            <v>165696248.70999971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17106.582000000002</v>
          </cell>
        </row>
        <row r="17">
          <cell r="F17">
            <v>0</v>
          </cell>
        </row>
        <row r="18">
          <cell r="F18">
            <v>40949396.575000003</v>
          </cell>
        </row>
        <row r="19">
          <cell r="F19">
            <v>99995.8</v>
          </cell>
        </row>
        <row r="20">
          <cell r="F20">
            <v>10105731.505000001</v>
          </cell>
        </row>
        <row r="25">
          <cell r="F25">
            <v>-18813.350000014907</v>
          </cell>
        </row>
        <row r="26">
          <cell r="F26">
            <v>680958734.91999996</v>
          </cell>
        </row>
        <row r="27">
          <cell r="F27">
            <v>25685537.039999999</v>
          </cell>
        </row>
        <row r="28">
          <cell r="F28">
            <v>449403.28</v>
          </cell>
        </row>
        <row r="29">
          <cell r="F29">
            <v>20960097.239999998</v>
          </cell>
        </row>
        <row r="30">
          <cell r="F30">
            <v>8851785.5599999987</v>
          </cell>
        </row>
        <row r="31">
          <cell r="F31">
            <v>5196542.58</v>
          </cell>
        </row>
        <row r="34">
          <cell r="E34">
            <v>1091872180.2199998</v>
          </cell>
          <cell r="F34">
            <v>793255517.73199987</v>
          </cell>
        </row>
        <row r="38">
          <cell r="E38">
            <v>43674887.208799995</v>
          </cell>
        </row>
        <row r="44">
          <cell r="E44">
            <v>0.1264971138645643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463A-3DEB-48A0-89AC-18B98D8C32E4}">
  <sheetPr>
    <tabColor theme="3" tint="0.59999389629810485"/>
  </sheetPr>
  <dimension ref="A1:H55"/>
  <sheetViews>
    <sheetView tabSelected="1" topLeftCell="A25" workbookViewId="0">
      <selection activeCell="F42" sqref="F42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31 DE DICIEMBRE  DE 2020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145686088.61999971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PT.'!E39</f>
        <v>20010160.09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PT.'!E41</f>
        <v>165696248.70999971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165696248.70999971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x14ac:dyDescent="0.2">
      <c r="B24" s="4" t="s">
        <v>20</v>
      </c>
    </row>
    <row r="26" spans="1:8" ht="12.75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ht="12.75" x14ac:dyDescent="0.2">
      <c r="B27" s="11" t="s">
        <v>22</v>
      </c>
      <c r="C27" s="12">
        <v>0</v>
      </c>
      <c r="D27" s="13"/>
    </row>
    <row r="28" spans="1:8" ht="12.75" x14ac:dyDescent="0.2">
      <c r="B28" s="11" t="s">
        <v>23</v>
      </c>
      <c r="C28" s="12">
        <f>+'[1]Ponderación de Activos'!F15</f>
        <v>17106.582000000002</v>
      </c>
      <c r="D28" s="13"/>
    </row>
    <row r="29" spans="1:8" ht="12.75" x14ac:dyDescent="0.2">
      <c r="B29" s="11" t="s">
        <v>24</v>
      </c>
      <c r="C29" s="12">
        <f>SUM('[1]Ponderación de Activos'!F16:F20)</f>
        <v>51155123.880000003</v>
      </c>
      <c r="D29" s="13"/>
    </row>
    <row r="30" spans="1:8" ht="12.75" x14ac:dyDescent="0.2">
      <c r="B30" s="11" t="s">
        <v>25</v>
      </c>
      <c r="C30" s="12">
        <f>SUM('[1]Ponderación de Activos'!F24:F31)</f>
        <v>742083287.26999986</v>
      </c>
      <c r="D30" s="13"/>
    </row>
    <row r="31" spans="1:8" ht="12.75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793255517.73199987</v>
      </c>
      <c r="D32" s="13"/>
      <c r="E32" s="13">
        <f>+C32-'[1]Ponderación de Activos'!F34</f>
        <v>0</v>
      </c>
      <c r="H32" s="19">
        <f>C18/C32</f>
        <v>0.20888130621989562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71392996.595879987</v>
      </c>
      <c r="D37" s="13"/>
      <c r="E37" s="3"/>
      <c r="H37" s="20">
        <f>C37/C32</f>
        <v>0.09</v>
      </c>
    </row>
    <row r="38" spans="1:8" ht="12.75" x14ac:dyDescent="0.2">
      <c r="A38" s="21" t="s">
        <v>31</v>
      </c>
      <c r="B38" s="22" t="s">
        <v>32</v>
      </c>
      <c r="C38" s="23">
        <f>C18-C37</f>
        <v>94303252.114119723</v>
      </c>
      <c r="D38" s="1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Activos'!E38</f>
        <v>43674887.208799995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1.3209034024432849</v>
      </c>
    </row>
    <row r="42" spans="1:8" ht="12.75" x14ac:dyDescent="0.2">
      <c r="A42" s="25" t="s">
        <v>37</v>
      </c>
      <c r="B42" s="26" t="s">
        <v>38</v>
      </c>
      <c r="C42" s="27">
        <f>+C18/C32</f>
        <v>0.20888130621989562</v>
      </c>
    </row>
    <row r="43" spans="1:8" ht="12.75" x14ac:dyDescent="0.2">
      <c r="A43" s="25" t="s">
        <v>39</v>
      </c>
      <c r="B43" s="26" t="s">
        <v>40</v>
      </c>
      <c r="C43" s="27">
        <f>C18/'[1]Ponderación de Activos'!E34</f>
        <v>0.15175425449214561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Activos'!E44</f>
        <v>0.1264971138645643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2021-01-13T14:32:16Z</dcterms:created>
  <dcterms:modified xsi:type="dcterms:W3CDTF">2021-01-13T14:32:32Z</dcterms:modified>
</cp:coreProperties>
</file>