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2\BALANCES\PUBLICACIÓN\JUNIO\"/>
    </mc:Choice>
  </mc:AlternateContent>
  <xr:revisionPtr revIDLastSave="0" documentId="8_{FB3F859A-4504-43EC-A19E-2B9C0529F1CE}" xr6:coauthVersionLast="47" xr6:coauthVersionMax="47" xr10:uidLastSave="{00000000-0000-0000-0000-000000000000}"/>
  <bookViews>
    <workbookView xWindow="-120" yWindow="-120" windowWidth="20730" windowHeight="11160" xr2:uid="{87F1A0D2-8BB6-4658-8C65-DD2DF52676EA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0" i="1"/>
  <c r="C29" i="1"/>
  <c r="C28" i="1"/>
  <c r="C26" i="1"/>
  <c r="C32" i="1" s="1"/>
  <c r="C37" i="1" s="1"/>
  <c r="H37" i="1" s="1"/>
  <c r="C16" i="1"/>
  <c r="C18" i="1" s="1"/>
  <c r="C15" i="1"/>
  <c r="C14" i="1"/>
  <c r="A9" i="1"/>
  <c r="H32" i="1" l="1"/>
  <c r="C42" i="1"/>
  <c r="C43" i="1"/>
  <c r="C38" i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D912339A-EF8B-4939-A05F-2DCD3A4499D4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A0AF853A-6B26-4D72-AE4B-9AEBD175E0E6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<sst xmlns="http://schemas.openxmlformats.org/spreadsheetml/2006/main" count="48" uniqueCount="48">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</sst>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/>
    <xf numFmtId="0" fontId="4" fillId="0" borderId="1" xfId="0" applyFont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768F08E7-7A88-43CC-B613-517975E1A9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2/BALANCES/PATRIMONIO%20T&#201;CNICO/6.%20JUNI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C7" t="str">
            <v>FECHA: AL 30 DE JUNIO  DE 2022</v>
          </cell>
        </row>
        <row r="27">
          <cell r="E27">
            <v>169929439.05000001</v>
          </cell>
        </row>
        <row r="40">
          <cell r="E40">
            <v>25633401.029999997</v>
          </cell>
        </row>
        <row r="42">
          <cell r="E42">
            <v>195562840.08000001</v>
          </cell>
        </row>
      </sheetData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8247.3020000000015</v>
          </cell>
        </row>
        <row r="17">
          <cell r="F17">
            <v>0</v>
          </cell>
        </row>
        <row r="18">
          <cell r="F18">
            <v>113585323.75</v>
          </cell>
        </row>
        <row r="19">
          <cell r="F19">
            <v>399973.685</v>
          </cell>
        </row>
        <row r="20">
          <cell r="F20">
            <v>17264661.52</v>
          </cell>
        </row>
        <row r="25">
          <cell r="F25">
            <v>-2467.9699999940349</v>
          </cell>
        </row>
        <row r="26">
          <cell r="F26">
            <v>855234973.71000004</v>
          </cell>
        </row>
        <row r="27">
          <cell r="F27">
            <v>17593295.57</v>
          </cell>
        </row>
        <row r="28">
          <cell r="F28">
            <v>470372.78</v>
          </cell>
        </row>
        <row r="29">
          <cell r="F29">
            <v>20573286.829999998</v>
          </cell>
        </row>
        <row r="30">
          <cell r="F30">
            <v>7825727.2100000009</v>
          </cell>
        </row>
        <row r="31">
          <cell r="F31">
            <v>8386332.8499999912</v>
          </cell>
        </row>
        <row r="34">
          <cell r="E34">
            <v>1388441381.8299999</v>
          </cell>
        </row>
        <row r="38">
          <cell r="E38">
            <v>55537655.273199998</v>
          </cell>
        </row>
        <row r="44">
          <cell r="E44">
            <v>0.10520038889588618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6BB8-7132-4B84-AA16-A8AA08ABE1BC}">
  <sheetPr>
    <tabColor rgb="FFC00000"/>
  </sheetPr>
  <dimension ref="A1:H55"/>
  <sheetViews>
    <sheetView tabSelected="1" topLeftCell="A28" workbookViewId="0">
      <selection activeCell="C18" sqref="C18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8.7109375" style="3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30 DE JUNIO  DE 2022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169929439.05000001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PT.'!E40</f>
        <v>25633401.029999997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PT.'!E42</f>
        <v>195562840.08000001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195562840.08000001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x14ac:dyDescent="0.2">
      <c r="B24" s="4" t="s">
        <v>20</v>
      </c>
    </row>
    <row r="26" spans="1:8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x14ac:dyDescent="0.2">
      <c r="B27" s="11" t="s">
        <v>22</v>
      </c>
      <c r="C27" s="12">
        <v>0</v>
      </c>
      <c r="D27" s="13"/>
    </row>
    <row r="28" spans="1:8" x14ac:dyDescent="0.2">
      <c r="B28" s="11" t="s">
        <v>23</v>
      </c>
      <c r="C28" s="12">
        <f>+'[1]Ponderación de Activos'!F15</f>
        <v>8247.3020000000015</v>
      </c>
      <c r="D28" s="13"/>
    </row>
    <row r="29" spans="1:8" x14ac:dyDescent="0.2">
      <c r="B29" s="11" t="s">
        <v>24</v>
      </c>
      <c r="C29" s="12">
        <f>SUM('[1]Ponderación de Activos'!F16:F20)</f>
        <v>131249958.955</v>
      </c>
      <c r="D29" s="13"/>
    </row>
    <row r="30" spans="1:8" x14ac:dyDescent="0.2">
      <c r="B30" s="11" t="s">
        <v>25</v>
      </c>
      <c r="C30" s="12">
        <f>SUM('[1]Ponderación de Activos'!F24:F31)</f>
        <v>910081520.98000014</v>
      </c>
      <c r="D30" s="13"/>
    </row>
    <row r="31" spans="1:8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1041339727.2370001</v>
      </c>
      <c r="D32" s="13"/>
      <c r="E32" s="13"/>
      <c r="H32" s="19">
        <f>C18/C32</f>
        <v>0.18779926950342074</v>
      </c>
    </row>
    <row r="35" spans="1:8" x14ac:dyDescent="0.2">
      <c r="B35" s="4" t="s">
        <v>28</v>
      </c>
    </row>
    <row r="37" spans="1:8" x14ac:dyDescent="0.2">
      <c r="A37" s="11" t="s">
        <v>29</v>
      </c>
      <c r="B37" s="11" t="s">
        <v>30</v>
      </c>
      <c r="C37" s="12">
        <f>C32*0.09</f>
        <v>93720575.451330006</v>
      </c>
      <c r="D37" s="13"/>
      <c r="E37" s="3"/>
      <c r="H37" s="20">
        <f>C37/C32</f>
        <v>0.09</v>
      </c>
    </row>
    <row r="38" spans="1:8" x14ac:dyDescent="0.2">
      <c r="A38" s="21" t="s">
        <v>31</v>
      </c>
      <c r="B38" s="22" t="s">
        <v>32</v>
      </c>
      <c r="C38" s="23">
        <f>C18-C37</f>
        <v>101842264.62867001</v>
      </c>
      <c r="D38" s="13"/>
    </row>
    <row r="39" spans="1:8" x14ac:dyDescent="0.2">
      <c r="A39" s="21"/>
      <c r="B39" s="24" t="s">
        <v>33</v>
      </c>
      <c r="C39" s="23"/>
      <c r="D39" s="13"/>
    </row>
    <row r="40" spans="1:8" x14ac:dyDescent="0.2">
      <c r="A40" s="11"/>
      <c r="B40" s="11" t="s">
        <v>34</v>
      </c>
      <c r="C40" s="12">
        <f>+'[1]Ponderación de Activos'!E38</f>
        <v>55537655.273199998</v>
      </c>
      <c r="D40" s="13"/>
    </row>
    <row r="41" spans="1:8" x14ac:dyDescent="0.2">
      <c r="A41" s="25" t="s">
        <v>35</v>
      </c>
      <c r="B41" s="26" t="s">
        <v>36</v>
      </c>
      <c r="C41" s="27">
        <f>+C38/C37</f>
        <v>1.0866585500380082</v>
      </c>
    </row>
    <row r="42" spans="1:8" x14ac:dyDescent="0.2">
      <c r="A42" s="25" t="s">
        <v>37</v>
      </c>
      <c r="B42" s="26" t="s">
        <v>38</v>
      </c>
      <c r="C42" s="27">
        <f>+C18/C32</f>
        <v>0.18779926950342074</v>
      </c>
    </row>
    <row r="43" spans="1:8" x14ac:dyDescent="0.2">
      <c r="A43" s="25" t="s">
        <v>39</v>
      </c>
      <c r="B43" s="26" t="s">
        <v>40</v>
      </c>
      <c r="C43" s="27">
        <f>C18/'[1]Ponderación de Activos'!E34</f>
        <v>0.14085062764568668</v>
      </c>
      <c r="D43" s="28"/>
    </row>
    <row r="44" spans="1:8" x14ac:dyDescent="0.2">
      <c r="A44" s="25" t="s">
        <v>41</v>
      </c>
      <c r="B44" s="26" t="s">
        <v>42</v>
      </c>
      <c r="C44" s="27">
        <f>+'[1]Ponderación de Activos'!E44</f>
        <v>0.10520038889588618</v>
      </c>
    </row>
    <row r="46" spans="1:8" x14ac:dyDescent="0.2">
      <c r="A46" s="5" t="s">
        <v>43</v>
      </c>
    </row>
    <row r="52" spans="1:4" x14ac:dyDescent="0.2">
      <c r="A52" s="29" t="s">
        <v>44</v>
      </c>
      <c r="C52" s="30" t="s">
        <v>45</v>
      </c>
      <c r="D52" s="4"/>
    </row>
    <row r="53" spans="1:4" x14ac:dyDescent="0.2">
      <c r="A53" s="31" t="s">
        <v>46</v>
      </c>
      <c r="C53" s="32" t="s">
        <v>47</v>
      </c>
      <c r="D53" s="4"/>
    </row>
    <row r="55" spans="1:4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2022-07-12T20:24:40Z</dcterms:created>
  <dcterms:modified xsi:type="dcterms:W3CDTF">2022-07-12T20:24:52Z</dcterms:modified>
</cp:coreProperties>
</file>