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S LOLITA\AÑO 2025\BALANCES\PUBLICACIÓN\DICIEMBRE\"/>
    </mc:Choice>
  </mc:AlternateContent>
  <xr:revisionPtr revIDLastSave="0" documentId="8_{B2A82DE7-5E56-4520-BBC3-4523CA1DDC39}" xr6:coauthVersionLast="47" xr6:coauthVersionMax="47" xr10:uidLastSave="{00000000-0000-0000-0000-000000000000}"/>
  <bookViews>
    <workbookView xWindow="-120" yWindow="-120" windowWidth="20730" windowHeight="11040" xr2:uid="{6CAFDDEB-AA05-4C8A-BCBC-0F1F7F4BEAD8}"/>
  </bookViews>
  <sheets>
    <sheet name="Patrimonio Técn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0" i="1"/>
  <c r="C30" i="1"/>
  <c r="C29" i="1"/>
  <c r="C28" i="1"/>
  <c r="C26" i="1"/>
  <c r="C32" i="1" s="1"/>
  <c r="C37" i="1" s="1"/>
  <c r="H37" i="1" s="1"/>
  <c r="C15" i="1"/>
  <c r="C14" i="1"/>
  <c r="C16" i="1" s="1"/>
  <c r="C18" i="1" s="1"/>
  <c r="A9" i="1"/>
  <c r="C38" i="1" l="1"/>
  <c r="C41" i="1" s="1"/>
  <c r="C43" i="1"/>
  <c r="H32" i="1"/>
  <c r="C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Usuarios</author>
    <author>User</author>
  </authors>
  <commentList>
    <comment ref="C18" authorId="0" shapeId="0" xr:uid="{77CFDCD2-E940-4015-A964-C14EDCEA5F74}">
      <text>
        <r>
          <rPr>
            <b/>
            <sz val="8"/>
            <color indexed="81"/>
            <rFont val="Tahoma"/>
            <family val="2"/>
          </rPr>
          <t>Usuarios:</t>
        </r>
        <r>
          <rPr>
            <sz val="8"/>
            <color indexed="81"/>
            <rFont val="Tahoma"/>
            <family val="2"/>
          </rPr>
          <t xml:space="preserve">
conciliado con Riesgos</t>
        </r>
      </text>
    </comment>
    <comment ref="C43" authorId="1" shapeId="0" xr:uid="{A99B28FC-90CD-40D6-B335-1DC8264FE77A}">
      <text>
        <r>
          <rPr>
            <sz val="9"/>
            <color indexed="81"/>
            <rFont val="Tahoma"/>
            <family val="2"/>
          </rPr>
          <t xml:space="preserve">Este índice debe ser igual al índice de Patrimonio Técnico / Activos y Contingentes
</t>
        </r>
      </text>
    </comment>
  </commentList>
</comments>
</file>

<file path=xl/sharedStrings.xml><?xml version="1.0" encoding="utf-8"?>
<sst xmlns="http://schemas.openxmlformats.org/spreadsheetml/2006/main" count="48" uniqueCount="48">
  <si>
    <t xml:space="preserve">                   REPUBLICA  DEL  ECUADOR                                                                                                      FORMULARIO  229</t>
  </si>
  <si>
    <t>SUPERINTENDENCIA  DE  ECONOMIA POPULAR Y SOLIDARIA</t>
  </si>
  <si>
    <t>RELACION ENTRE EL PATRIMONIO TECNICO TOTAL Y LOS ACTIVOS Y CONTINGENTES PONDERADOS POR RIESGO</t>
  </si>
  <si>
    <t>EN U.S. DOLARES</t>
  </si>
  <si>
    <t>ENTIDAD REPORTANTE: COOPERATIVA DE AHORRO Y CRÉDITO JARDIN AZUAYO</t>
  </si>
  <si>
    <t xml:space="preserve">CODIGO DE LA ENTIDAD:  3615 </t>
  </si>
  <si>
    <t>CONFORMACION DEL PATRIMONIO TECNICO TOTAL</t>
  </si>
  <si>
    <t>PATRIMONIO TECNICO PRIMARIO</t>
  </si>
  <si>
    <t>A</t>
  </si>
  <si>
    <t>TOTAL PATRIMONIO TECNICO PRIMARIO</t>
  </si>
  <si>
    <t>B</t>
  </si>
  <si>
    <t>TOTAL PATRIMONIO TECNICO SECUNDARIO</t>
  </si>
  <si>
    <t>C</t>
  </si>
  <si>
    <t>( A + B ) PATRIMONIO TECNICO TOTAL</t>
  </si>
  <si>
    <t>D</t>
  </si>
  <si>
    <t>DEDUCCIONES AL PATRIMONIO TECNICO TOTAL (**)</t>
  </si>
  <si>
    <t>E</t>
  </si>
  <si>
    <t>( C – D ) PATRIMONIO TECNICO CONSTITUIDO</t>
  </si>
  <si>
    <t>(**)</t>
  </si>
  <si>
    <t>Sujeto a las restricciones de la tercera disposición transitoria de la sección VII, del capítulo I, subtítulo V, título IV, de la Codificación de Resoluciones de la Superintendencia de Bancos y Seguros y Junta Bancaria</t>
  </si>
  <si>
    <t>ACTIVOS Y CONTINGENTES PONDERADOS POR RIESGO</t>
  </si>
  <si>
    <t>Activos ponderados con 0,00</t>
  </si>
  <si>
    <t>Activos ponderados con 0,10</t>
  </si>
  <si>
    <t>Activos ponderados con 0,20</t>
  </si>
  <si>
    <t>Activos ponderados con 0,50</t>
  </si>
  <si>
    <t>Activos ponderados con 1,00</t>
  </si>
  <si>
    <t>Activos ponderados con 2,00</t>
  </si>
  <si>
    <t>(F) TOTAL ACTIVOS Y CONTINGENTES PONDERADOS POR RIESGO</t>
  </si>
  <si>
    <t>POSICION, REQUERIMIENTO Y RELACION DE PATRIMONIO TECNICO</t>
  </si>
  <si>
    <t>G = F x 9%</t>
  </si>
  <si>
    <t>PATRIMONIO TECNICO REQUERIDO</t>
  </si>
  <si>
    <t>H = E – G</t>
  </si>
  <si>
    <t xml:space="preserve"> EXCEDENTE O DEFICIENCIA DE PATRIMONIO</t>
  </si>
  <si>
    <t xml:space="preserve"> TECNICO REQUERIDO</t>
  </si>
  <si>
    <t>ACTIVOS TOTALES Y CONTINGENTES  x 4%</t>
  </si>
  <si>
    <t>J = H/G</t>
  </si>
  <si>
    <t>POSICION/ P.T REQUERIDO</t>
  </si>
  <si>
    <t>K = PTC / TAC</t>
  </si>
  <si>
    <t>PTC/ ACT. Y CONTING.POND.x RIESGO</t>
  </si>
  <si>
    <t>L = PTC / TA</t>
  </si>
  <si>
    <t>PTC/ ACTIVOS Y CONTINGENTES TOTALES</t>
  </si>
  <si>
    <t>M = AF / PTC</t>
  </si>
  <si>
    <t>ACTIVOS FIJOS / PATRIMON.TECNICO CONSTITUIDO</t>
  </si>
  <si>
    <t>NOTAS AL PATRIMONIO TECNICO</t>
  </si>
  <si>
    <t>Econ. Juan Carlos Urgilés</t>
  </si>
  <si>
    <t>Dolores Guanuchi Patiño</t>
  </si>
  <si>
    <t>GERENTE GENERAL</t>
  </si>
  <si>
    <t xml:space="preserve">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</si>
</sst>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_ ;[Red]\-#,##0.00\ "/>
    <numFmt numFmtId="165" formatCode="0.0000000%"/>
    <numFmt numFmtId="166" formatCode="0.000%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7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43" fontId="4" fillId="0" borderId="0" xfId="1" applyFont="1" applyFill="1"/>
    <xf numFmtId="10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64" fontId="3" fillId="0" borderId="1" xfId="0" applyNumberFormat="1" applyFont="1" applyBorder="1" applyAlignment="1">
      <alignment vertical="top" wrapText="1"/>
    </xf>
    <xf numFmtId="165" fontId="3" fillId="2" borderId="0" xfId="0" applyNumberFormat="1" applyFont="1" applyFill="1" applyAlignment="1">
      <alignment wrapText="1"/>
    </xf>
    <xf numFmtId="10" fontId="4" fillId="0" borderId="0" xfId="0" applyNumberFormat="1" applyFont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1" xfId="0" applyFont="1" applyBorder="1"/>
    <xf numFmtId="0" fontId="4" fillId="0" borderId="1" xfId="0" applyFont="1" applyBorder="1"/>
    <xf numFmtId="10" fontId="3" fillId="0" borderId="1" xfId="2" applyNumberFormat="1" applyFont="1" applyFill="1" applyBorder="1"/>
    <xf numFmtId="166" fontId="4" fillId="0" borderId="0" xfId="2" applyNumberFormat="1" applyFont="1"/>
    <xf numFmtId="164" fontId="5" fillId="3" borderId="0" xfId="0" applyNumberFormat="1" applyFont="1" applyFill="1"/>
    <xf numFmtId="0" fontId="6" fillId="0" borderId="0" xfId="3" applyFont="1"/>
    <xf numFmtId="164" fontId="5" fillId="3" borderId="0" xfId="4" applyNumberFormat="1" applyFont="1" applyFill="1"/>
  </cellXfs>
  <cellStyles count="5">
    <cellStyle name="Millares" xfId="1" builtinId="3"/>
    <cellStyle name="Normal" xfId="0" builtinId="0"/>
    <cellStyle name="Normal 13" xfId="3" xr:uid="{3C9816C2-3B51-4BBE-9A36-2A7941EADF98}"/>
    <cellStyle name="Normal 3 3" xfId="4" xr:uid="{8B8A8C3B-92B4-45C0-9CCE-66D8720F89F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SPALDOS%20LOLITA\A&#209;O%202025\BALANCES\PATRIMONIO%20TECNICO\12.%20Patrimonio%20T&#233;cnico%20DICIEMBRE.xlsx" TargetMode="External"/><Relationship Id="rId1" Type="http://schemas.openxmlformats.org/officeDocument/2006/relationships/externalLinkPath" Target="/RESPALDOS%20LOLITA/A&#209;O%202025/BALANCES/PATRIMONIO%20TECNICO/12.%20Patrimonio%20T&#233;cnico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Relación PT."/>
      <sheetName val="Patrimonio Técnico"/>
      <sheetName val="Ponderación de Activos"/>
    </sheetNames>
    <sheetDataSet>
      <sheetData sheetId="0"/>
      <sheetData sheetId="1">
        <row r="7">
          <cell r="C7" t="str">
            <v>FECHA: AL 31 DE DICIEMBRE  DE 2025</v>
          </cell>
        </row>
        <row r="27">
          <cell r="E27">
            <v>220211129.26999998</v>
          </cell>
        </row>
        <row r="51">
          <cell r="E51">
            <v>76883589.509500295</v>
          </cell>
        </row>
      </sheetData>
      <sheetData sheetId="2"/>
      <sheetData sheetId="3"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5">
          <cell r="F15">
            <v>2411893.0359999998</v>
          </cell>
        </row>
        <row r="17">
          <cell r="F17">
            <v>0</v>
          </cell>
        </row>
        <row r="18">
          <cell r="F18">
            <v>189689199.02000001</v>
          </cell>
        </row>
        <row r="19">
          <cell r="F19">
            <v>149996.16500000001</v>
          </cell>
        </row>
        <row r="20">
          <cell r="F20">
            <v>30785816.535</v>
          </cell>
        </row>
        <row r="25">
          <cell r="F25">
            <v>-438842.21999998571</v>
          </cell>
        </row>
        <row r="26">
          <cell r="F26">
            <v>1057377355.9399999</v>
          </cell>
        </row>
        <row r="27">
          <cell r="F27">
            <v>22086448.120000001</v>
          </cell>
        </row>
        <row r="28">
          <cell r="F28">
            <v>8176996.6100000003</v>
          </cell>
        </row>
        <row r="29">
          <cell r="F29">
            <v>27877474.809999999</v>
          </cell>
        </row>
        <row r="30">
          <cell r="F30">
            <v>17489702.710000008</v>
          </cell>
        </row>
        <row r="31">
          <cell r="F31">
            <v>23248330.159999993</v>
          </cell>
        </row>
        <row r="34">
          <cell r="E34">
            <v>2314780281.0399995</v>
          </cell>
        </row>
        <row r="38">
          <cell r="E38">
            <v>92591211.241599977</v>
          </cell>
        </row>
        <row r="44">
          <cell r="E44">
            <v>9.3833626274219609E-2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4A97-7E8E-4F94-8E8E-7636B63AA935}">
  <sheetPr>
    <tabColor theme="5" tint="-0.249977111117893"/>
  </sheetPr>
  <dimension ref="A1:H55"/>
  <sheetViews>
    <sheetView tabSelected="1" topLeftCell="A21" workbookViewId="0"/>
  </sheetViews>
  <sheetFormatPr baseColWidth="10" defaultColWidth="11.42578125" defaultRowHeight="12" x14ac:dyDescent="0.2"/>
  <cols>
    <col min="1" max="1" width="24" style="4" customWidth="1"/>
    <col min="2" max="2" width="44.28515625" style="4" customWidth="1"/>
    <col min="3" max="3" width="18.7109375" style="3" customWidth="1"/>
    <col min="4" max="4" width="17.140625" style="3" customWidth="1"/>
    <col min="5" max="5" width="17" style="4" bestFit="1" customWidth="1"/>
    <col min="6" max="6" width="11.42578125" style="4"/>
    <col min="7" max="7" width="13.140625" style="4" bestFit="1" customWidth="1"/>
    <col min="8" max="8" width="19.42578125" style="4" customWidth="1"/>
    <col min="9" max="16384" width="11.42578125" style="4"/>
  </cols>
  <sheetData>
    <row r="1" spans="1:4" ht="12.75" x14ac:dyDescent="0.2">
      <c r="A1" s="1" t="s">
        <v>0</v>
      </c>
      <c r="B1" s="2"/>
    </row>
    <row r="2" spans="1:4" x14ac:dyDescent="0.2">
      <c r="A2" s="5" t="s">
        <v>1</v>
      </c>
    </row>
    <row r="3" spans="1:4" x14ac:dyDescent="0.2">
      <c r="A3" s="1"/>
    </row>
    <row r="4" spans="1:4" x14ac:dyDescent="0.2">
      <c r="A4" s="6" t="s">
        <v>2</v>
      </c>
      <c r="B4" s="6"/>
      <c r="C4" s="6"/>
      <c r="D4" s="7"/>
    </row>
    <row r="5" spans="1:4" x14ac:dyDescent="0.2">
      <c r="A5" s="4" t="s">
        <v>3</v>
      </c>
    </row>
    <row r="7" spans="1:4" x14ac:dyDescent="0.2">
      <c r="A7" s="4" t="s">
        <v>4</v>
      </c>
    </row>
    <row r="8" spans="1:4" x14ac:dyDescent="0.2">
      <c r="A8" s="4" t="s">
        <v>5</v>
      </c>
    </row>
    <row r="9" spans="1:4" x14ac:dyDescent="0.2">
      <c r="A9" s="5" t="str">
        <f>+'[1]Relación PT.'!C7</f>
        <v>FECHA: AL 31 DE DICIEMBRE  DE 2025</v>
      </c>
    </row>
    <row r="10" spans="1:4" ht="11.25" customHeight="1" x14ac:dyDescent="0.2"/>
    <row r="11" spans="1:4" x14ac:dyDescent="0.2">
      <c r="A11" s="8" t="s">
        <v>6</v>
      </c>
      <c r="B11" s="8"/>
      <c r="C11" s="8"/>
      <c r="D11" s="9"/>
    </row>
    <row r="12" spans="1:4" x14ac:dyDescent="0.2">
      <c r="A12" s="8" t="s">
        <v>7</v>
      </c>
      <c r="B12" s="8"/>
      <c r="C12" s="8"/>
      <c r="D12" s="9"/>
    </row>
    <row r="13" spans="1:4" x14ac:dyDescent="0.2">
      <c r="B13" s="9"/>
    </row>
    <row r="14" spans="1:4" x14ac:dyDescent="0.2">
      <c r="A14" s="10" t="s">
        <v>8</v>
      </c>
      <c r="B14" s="11" t="s">
        <v>9</v>
      </c>
      <c r="C14" s="12">
        <f>+'[1]Relación PT.'!E27</f>
        <v>220211129.26999998</v>
      </c>
      <c r="D14" s="13"/>
    </row>
    <row r="15" spans="1:4" x14ac:dyDescent="0.2">
      <c r="A15" s="10" t="s">
        <v>10</v>
      </c>
      <c r="B15" s="11" t="s">
        <v>11</v>
      </c>
      <c r="C15" s="12">
        <f>+'[1]Relación PT.'!E51</f>
        <v>76883589.509500295</v>
      </c>
      <c r="D15" s="13"/>
    </row>
    <row r="16" spans="1:4" x14ac:dyDescent="0.2">
      <c r="A16" s="10" t="s">
        <v>12</v>
      </c>
      <c r="B16" s="14" t="s">
        <v>13</v>
      </c>
      <c r="C16" s="12">
        <f>+C14+C15</f>
        <v>297094718.77950025</v>
      </c>
      <c r="D16" s="13"/>
    </row>
    <row r="17" spans="1:8" ht="24" x14ac:dyDescent="0.2">
      <c r="A17" s="10" t="s">
        <v>14</v>
      </c>
      <c r="B17" s="11" t="s">
        <v>15</v>
      </c>
      <c r="C17" s="12">
        <v>0</v>
      </c>
      <c r="D17" s="13"/>
    </row>
    <row r="18" spans="1:8" x14ac:dyDescent="0.2">
      <c r="A18" s="10" t="s">
        <v>16</v>
      </c>
      <c r="B18" s="14" t="s">
        <v>17</v>
      </c>
      <c r="C18" s="12">
        <f>C16-C17</f>
        <v>297094718.77950025</v>
      </c>
      <c r="D18" s="13"/>
      <c r="G18" s="15"/>
      <c r="H18" s="3"/>
    </row>
    <row r="21" spans="1:8" ht="60" x14ac:dyDescent="0.2">
      <c r="A21" s="11" t="s">
        <v>18</v>
      </c>
      <c r="B21" s="11" t="s">
        <v>19</v>
      </c>
      <c r="C21" s="12"/>
      <c r="D21" s="13"/>
    </row>
    <row r="24" spans="1:8" x14ac:dyDescent="0.2">
      <c r="B24" s="4" t="s">
        <v>20</v>
      </c>
    </row>
    <row r="26" spans="1:8" x14ac:dyDescent="0.2">
      <c r="B26" s="11" t="s">
        <v>21</v>
      </c>
      <c r="C26" s="12">
        <f>SUM('[1]Ponderación de Activos'!F4:F11)</f>
        <v>0</v>
      </c>
      <c r="D26" s="13"/>
      <c r="E26" s="16"/>
    </row>
    <row r="27" spans="1:8" x14ac:dyDescent="0.2">
      <c r="B27" s="11" t="s">
        <v>22</v>
      </c>
      <c r="C27" s="12">
        <v>0</v>
      </c>
      <c r="D27" s="13"/>
    </row>
    <row r="28" spans="1:8" x14ac:dyDescent="0.2">
      <c r="B28" s="11" t="s">
        <v>23</v>
      </c>
      <c r="C28" s="12">
        <f>+'[1]Ponderación de Activos'!F15</f>
        <v>2411893.0359999998</v>
      </c>
      <c r="D28" s="13"/>
    </row>
    <row r="29" spans="1:8" x14ac:dyDescent="0.2">
      <c r="B29" s="11" t="s">
        <v>24</v>
      </c>
      <c r="C29" s="12">
        <f>SUM('[1]Ponderación de Activos'!F16:F20)</f>
        <v>220625011.72</v>
      </c>
      <c r="D29" s="13"/>
    </row>
    <row r="30" spans="1:8" x14ac:dyDescent="0.2">
      <c r="B30" s="11" t="s">
        <v>25</v>
      </c>
      <c r="C30" s="12">
        <f>SUM('[1]Ponderación de Activos'!F24:F31)</f>
        <v>1155817466.1299999</v>
      </c>
      <c r="D30" s="13"/>
    </row>
    <row r="31" spans="1:8" x14ac:dyDescent="0.2">
      <c r="B31" s="11" t="s">
        <v>26</v>
      </c>
      <c r="C31" s="12">
        <v>0</v>
      </c>
      <c r="D31" s="13"/>
    </row>
    <row r="32" spans="1:8" s="17" customFormat="1" ht="26.25" customHeight="1" x14ac:dyDescent="0.2">
      <c r="B32" s="14" t="s">
        <v>27</v>
      </c>
      <c r="C32" s="18">
        <f>SUM(C26:C31)</f>
        <v>1378854370.8859999</v>
      </c>
      <c r="D32" s="13"/>
      <c r="E32" s="13"/>
      <c r="H32" s="19">
        <f>C18/C32</f>
        <v>0.21546489974035354</v>
      </c>
    </row>
    <row r="35" spans="1:8" x14ac:dyDescent="0.2">
      <c r="B35" s="4" t="s">
        <v>28</v>
      </c>
    </row>
    <row r="37" spans="1:8" x14ac:dyDescent="0.2">
      <c r="A37" s="11" t="s">
        <v>29</v>
      </c>
      <c r="B37" s="11" t="s">
        <v>30</v>
      </c>
      <c r="C37" s="12">
        <f>C32*0.09</f>
        <v>124096893.37973998</v>
      </c>
      <c r="D37" s="13"/>
      <c r="E37" s="3"/>
      <c r="H37" s="20">
        <f>C37/C32</f>
        <v>0.09</v>
      </c>
    </row>
    <row r="38" spans="1:8" x14ac:dyDescent="0.2">
      <c r="A38" s="21" t="s">
        <v>31</v>
      </c>
      <c r="B38" s="22" t="s">
        <v>32</v>
      </c>
      <c r="C38" s="23">
        <f>C18-C37</f>
        <v>172997825.39976025</v>
      </c>
      <c r="D38" s="13"/>
    </row>
    <row r="39" spans="1:8" x14ac:dyDescent="0.2">
      <c r="A39" s="21"/>
      <c r="B39" s="24" t="s">
        <v>33</v>
      </c>
      <c r="C39" s="23"/>
      <c r="D39" s="13"/>
    </row>
    <row r="40" spans="1:8" x14ac:dyDescent="0.2">
      <c r="A40" s="11"/>
      <c r="B40" s="11" t="s">
        <v>34</v>
      </c>
      <c r="C40" s="12">
        <f>+'[1]Ponderación de Activos'!E38</f>
        <v>92591211.241599977</v>
      </c>
      <c r="D40" s="13"/>
    </row>
    <row r="41" spans="1:8" x14ac:dyDescent="0.2">
      <c r="A41" s="25" t="s">
        <v>35</v>
      </c>
      <c r="B41" s="26" t="s">
        <v>36</v>
      </c>
      <c r="C41" s="27">
        <f>+C38/C37</f>
        <v>1.394054441559484</v>
      </c>
    </row>
    <row r="42" spans="1:8" x14ac:dyDescent="0.2">
      <c r="A42" s="25" t="s">
        <v>37</v>
      </c>
      <c r="B42" s="26" t="s">
        <v>38</v>
      </c>
      <c r="C42" s="27">
        <f>+C18/C32</f>
        <v>0.21546489974035354</v>
      </c>
    </row>
    <row r="43" spans="1:8" x14ac:dyDescent="0.2">
      <c r="A43" s="25" t="s">
        <v>39</v>
      </c>
      <c r="B43" s="26" t="s">
        <v>40</v>
      </c>
      <c r="C43" s="27">
        <f>C18/'[1]Ponderación de Activos'!E34</f>
        <v>0.12834683326661986</v>
      </c>
      <c r="D43" s="28"/>
    </row>
    <row r="44" spans="1:8" x14ac:dyDescent="0.2">
      <c r="A44" s="25" t="s">
        <v>41</v>
      </c>
      <c r="B44" s="26" t="s">
        <v>42</v>
      </c>
      <c r="C44" s="27">
        <f>+'[1]Ponderación de Activos'!E44</f>
        <v>9.3833626274219609E-2</v>
      </c>
    </row>
    <row r="46" spans="1:8" x14ac:dyDescent="0.2">
      <c r="A46" s="5" t="s">
        <v>43</v>
      </c>
    </row>
    <row r="52" spans="1:4" ht="12.75" x14ac:dyDescent="0.2">
      <c r="A52" s="4" t="s">
        <v>44</v>
      </c>
      <c r="C52" s="29" t="s">
        <v>45</v>
      </c>
      <c r="D52" s="4"/>
    </row>
    <row r="53" spans="1:4" ht="12.75" x14ac:dyDescent="0.2">
      <c r="A53" s="30" t="s">
        <v>46</v>
      </c>
      <c r="C53" s="31" t="s">
        <v>47</v>
      </c>
      <c r="D53" s="4"/>
    </row>
    <row r="54" spans="1:4" x14ac:dyDescent="0.2">
      <c r="B54" s="3"/>
    </row>
    <row r="55" spans="1:4" x14ac:dyDescent="0.2">
      <c r="D55" s="4"/>
    </row>
  </sheetData>
  <mergeCells count="5">
    <mergeCell ref="A4:C4"/>
    <mergeCell ref="A11:C11"/>
    <mergeCell ref="A12:C12"/>
    <mergeCell ref="A38:A39"/>
    <mergeCell ref="C38:C3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Patrimonio Técnico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Guadalupe Guanuchi Patiño</dc:creator>
  <cp:lastModifiedBy>Dolores Guadalupe Guanuchi Patiño</cp:lastModifiedBy>
  <dcterms:created xsi:type="dcterms:W3CDTF">2026-01-13T14:28:04Z</dcterms:created>
  <dcterms:modified xsi:type="dcterms:W3CDTF">2026-01-13T14:28:29Z</dcterms:modified>
</cp:coreProperties>
</file>